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chiba\Desktop\"/>
    </mc:Choice>
  </mc:AlternateContent>
  <xr:revisionPtr revIDLastSave="0" documentId="13_ncr:1_{4C0177EE-17E2-49F5-9658-346AFFBC73AD}" xr6:coauthVersionLast="47" xr6:coauthVersionMax="47" xr10:uidLastSave="{00000000-0000-0000-0000-000000000000}"/>
  <bookViews>
    <workbookView xWindow="1965" yWindow="30" windowWidth="18525" windowHeight="10860" xr2:uid="{1018300E-36BF-4325-A97B-02EA73F477A6}"/>
  </bookViews>
  <sheets>
    <sheet name="注意事項" sheetId="12" r:id="rId1"/>
    <sheet name="総括表" sheetId="3" r:id="rId2"/>
    <sheet name="請求書(A)" sheetId="6" r:id="rId3"/>
    <sheet name="例(総括表)" sheetId="7" r:id="rId4"/>
    <sheet name="例(A)税率一つ" sheetId="11" r:id="rId5"/>
    <sheet name="例(A)税率複数" sheetId="10" r:id="rId6"/>
  </sheets>
  <definedNames>
    <definedName name="_xlnm.Print_Area" localSheetId="2">'請求書(A)'!$A$2:$Z$181</definedName>
    <definedName name="_xlnm.Print_Area" localSheetId="1">総括表!$A$2:$AA$24</definedName>
    <definedName name="_xlnm.Print_Area" localSheetId="4">'例(A)税率一つ'!$A$1:$AZ$51</definedName>
    <definedName name="_xlnm.Print_Area" localSheetId="5">'例(A)税率複数'!$A$1:$AW$33</definedName>
    <definedName name="_xlnm.Print_Area" localSheetId="3">'例(総括表)'!$A$1:$AA$48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5" i="3" l="1"/>
  <c r="AL183" i="11" l="1"/>
  <c r="T183" i="11" s="1"/>
  <c r="AL182" i="11"/>
  <c r="T182" i="11"/>
  <c r="AG182" i="11" s="1"/>
  <c r="AL181" i="11"/>
  <c r="T181" i="11"/>
  <c r="AG181" i="11" s="1"/>
  <c r="AL180" i="11"/>
  <c r="T180" i="11"/>
  <c r="AG180" i="11" s="1"/>
  <c r="AL179" i="11"/>
  <c r="T179" i="11"/>
  <c r="AG179" i="11" s="1"/>
  <c r="AL178" i="11"/>
  <c r="T178" i="11"/>
  <c r="AG178" i="11" s="1"/>
  <c r="AL177" i="11"/>
  <c r="T177" i="11"/>
  <c r="AG177" i="11" s="1"/>
  <c r="AL176" i="11"/>
  <c r="T176" i="11"/>
  <c r="AG176" i="11" s="1"/>
  <c r="AL175" i="11"/>
  <c r="T175" i="11"/>
  <c r="AG175" i="11" s="1"/>
  <c r="AL174" i="11"/>
  <c r="T174" i="11"/>
  <c r="AG174" i="11" s="1"/>
  <c r="AL173" i="11"/>
  <c r="T173" i="11"/>
  <c r="AG173" i="11" s="1"/>
  <c r="AL172" i="11"/>
  <c r="T172" i="11"/>
  <c r="AG172" i="11" s="1"/>
  <c r="AL171" i="11"/>
  <c r="T171" i="11"/>
  <c r="AG171" i="11" s="1"/>
  <c r="AL170" i="11"/>
  <c r="T170" i="11"/>
  <c r="AG170" i="11" s="1"/>
  <c r="AL169" i="11"/>
  <c r="T169" i="11"/>
  <c r="AG169" i="11" s="1"/>
  <c r="AL168" i="11"/>
  <c r="T168" i="11"/>
  <c r="AG168" i="11" s="1"/>
  <c r="AL167" i="11"/>
  <c r="T167" i="11"/>
  <c r="AG167" i="11" s="1"/>
  <c r="AL166" i="11"/>
  <c r="T166" i="11"/>
  <c r="AG166" i="11" s="1"/>
  <c r="AL165" i="11"/>
  <c r="T165" i="11"/>
  <c r="AG165" i="11" s="1"/>
  <c r="AL164" i="11"/>
  <c r="T164" i="11"/>
  <c r="AG164" i="11" s="1"/>
  <c r="AL163" i="11"/>
  <c r="T163" i="11"/>
  <c r="AG163" i="11" s="1"/>
  <c r="AL162" i="11"/>
  <c r="T162" i="11"/>
  <c r="AG162" i="11" s="1"/>
  <c r="AL161" i="11"/>
  <c r="T161" i="11"/>
  <c r="AG161" i="11" s="1"/>
  <c r="AL160" i="11"/>
  <c r="T160" i="11"/>
  <c r="AG160" i="11" s="1"/>
  <c r="AL159" i="11"/>
  <c r="T159" i="11"/>
  <c r="AG159" i="11" s="1"/>
  <c r="AL158" i="11"/>
  <c r="T158" i="11"/>
  <c r="AG158" i="11" s="1"/>
  <c r="AL157" i="11"/>
  <c r="T157" i="11" s="1"/>
  <c r="AL153" i="11"/>
  <c r="T153" i="11" s="1"/>
  <c r="AL152" i="11"/>
  <c r="T152" i="11"/>
  <c r="AG152" i="11" s="1"/>
  <c r="AL151" i="11"/>
  <c r="T151" i="11"/>
  <c r="AG151" i="11" s="1"/>
  <c r="AL150" i="11"/>
  <c r="T150" i="11"/>
  <c r="AG150" i="11" s="1"/>
  <c r="AL149" i="11"/>
  <c r="T149" i="11"/>
  <c r="AG149" i="11" s="1"/>
  <c r="AL148" i="11"/>
  <c r="T148" i="11"/>
  <c r="AG148" i="11" s="1"/>
  <c r="AL147" i="11"/>
  <c r="T147" i="11"/>
  <c r="AG147" i="11" s="1"/>
  <c r="AL146" i="11"/>
  <c r="T146" i="11"/>
  <c r="AG146" i="11" s="1"/>
  <c r="AL145" i="11"/>
  <c r="T145" i="11"/>
  <c r="AG145" i="11" s="1"/>
  <c r="AL144" i="11"/>
  <c r="T144" i="11"/>
  <c r="AG144" i="11" s="1"/>
  <c r="AL143" i="11"/>
  <c r="T143" i="11"/>
  <c r="AG143" i="11" s="1"/>
  <c r="AL142" i="11"/>
  <c r="T142" i="11"/>
  <c r="AG142" i="11" s="1"/>
  <c r="AL141" i="11"/>
  <c r="T141" i="11"/>
  <c r="AG141" i="11" s="1"/>
  <c r="AL140" i="11"/>
  <c r="T140" i="11"/>
  <c r="AG140" i="11" s="1"/>
  <c r="AL139" i="11"/>
  <c r="T139" i="11"/>
  <c r="AG139" i="11" s="1"/>
  <c r="AL138" i="11"/>
  <c r="AG138" i="11"/>
  <c r="T138" i="11"/>
  <c r="AL137" i="11"/>
  <c r="AG137" i="11"/>
  <c r="T137" i="11"/>
  <c r="AL136" i="11"/>
  <c r="T136" i="11"/>
  <c r="AG136" i="11" s="1"/>
  <c r="AL135" i="11"/>
  <c r="T135" i="11"/>
  <c r="AG135" i="11" s="1"/>
  <c r="AL134" i="11"/>
  <c r="T134" i="11"/>
  <c r="AG134" i="11" s="1"/>
  <c r="AL133" i="11"/>
  <c r="T133" i="11"/>
  <c r="AG133" i="11" s="1"/>
  <c r="AL132" i="11"/>
  <c r="T132" i="11"/>
  <c r="AG132" i="11" s="1"/>
  <c r="AL131" i="11"/>
  <c r="T131" i="11"/>
  <c r="AG131" i="11" s="1"/>
  <c r="AL130" i="11"/>
  <c r="T130" i="11"/>
  <c r="AG130" i="11" s="1"/>
  <c r="AL129" i="11"/>
  <c r="T129" i="11"/>
  <c r="AG129" i="11" s="1"/>
  <c r="AL128" i="11"/>
  <c r="T128" i="11"/>
  <c r="AG128" i="11" s="1"/>
  <c r="AL127" i="11"/>
  <c r="T127" i="11" s="1"/>
  <c r="AL123" i="11"/>
  <c r="T123" i="11" s="1"/>
  <c r="AL122" i="11"/>
  <c r="T122" i="11"/>
  <c r="AG122" i="11" s="1"/>
  <c r="AL121" i="11"/>
  <c r="T121" i="11"/>
  <c r="AG121" i="11" s="1"/>
  <c r="AL120" i="11"/>
  <c r="T120" i="11"/>
  <c r="AG120" i="11" s="1"/>
  <c r="AL119" i="11"/>
  <c r="T119" i="11"/>
  <c r="AG119" i="11" s="1"/>
  <c r="AL118" i="11"/>
  <c r="T118" i="11"/>
  <c r="AG118" i="11" s="1"/>
  <c r="AL117" i="11"/>
  <c r="T117" i="11"/>
  <c r="AG117" i="11" s="1"/>
  <c r="AL116" i="11"/>
  <c r="T116" i="11"/>
  <c r="AG116" i="11" s="1"/>
  <c r="AL115" i="11"/>
  <c r="T115" i="11"/>
  <c r="AG115" i="11" s="1"/>
  <c r="AL114" i="11"/>
  <c r="T114" i="11"/>
  <c r="AG114" i="11" s="1"/>
  <c r="AL113" i="11"/>
  <c r="T113" i="11"/>
  <c r="AG113" i="11" s="1"/>
  <c r="AL112" i="11"/>
  <c r="T112" i="11"/>
  <c r="AG112" i="11" s="1"/>
  <c r="AL111" i="11"/>
  <c r="T111" i="11"/>
  <c r="AG111" i="11" s="1"/>
  <c r="AL110" i="11"/>
  <c r="T110" i="11"/>
  <c r="AG110" i="11" s="1"/>
  <c r="AL109" i="11"/>
  <c r="T109" i="11"/>
  <c r="AG109" i="11" s="1"/>
  <c r="AL108" i="11"/>
  <c r="T108" i="11"/>
  <c r="AG108" i="11" s="1"/>
  <c r="AL107" i="11"/>
  <c r="T107" i="11"/>
  <c r="AG107" i="11" s="1"/>
  <c r="AL106" i="11"/>
  <c r="AG106" i="11"/>
  <c r="T106" i="11"/>
  <c r="AL105" i="11"/>
  <c r="T105" i="11"/>
  <c r="AG105" i="11" s="1"/>
  <c r="AL104" i="11"/>
  <c r="T104" i="11"/>
  <c r="AG104" i="11" s="1"/>
  <c r="AL103" i="11"/>
  <c r="T103" i="11"/>
  <c r="AG103" i="11" s="1"/>
  <c r="AL102" i="11"/>
  <c r="T102" i="11"/>
  <c r="AG102" i="11" s="1"/>
  <c r="AL101" i="11"/>
  <c r="T101" i="11"/>
  <c r="AG101" i="11" s="1"/>
  <c r="AL100" i="11"/>
  <c r="T100" i="11"/>
  <c r="AG100" i="11" s="1"/>
  <c r="AL99" i="11"/>
  <c r="T99" i="11"/>
  <c r="AG99" i="11" s="1"/>
  <c r="AL98" i="11"/>
  <c r="T98" i="11"/>
  <c r="AG98" i="11" s="1"/>
  <c r="AL97" i="11"/>
  <c r="T97" i="11" s="1"/>
  <c r="AL93" i="11"/>
  <c r="T93" i="11" s="1"/>
  <c r="AL92" i="11"/>
  <c r="T92" i="11"/>
  <c r="AG92" i="11" s="1"/>
  <c r="AL91" i="11"/>
  <c r="T91" i="11"/>
  <c r="AG91" i="11" s="1"/>
  <c r="AL90" i="11"/>
  <c r="T90" i="11"/>
  <c r="AG90" i="11" s="1"/>
  <c r="AL89" i="11"/>
  <c r="T89" i="11"/>
  <c r="AG89" i="11" s="1"/>
  <c r="AL88" i="11"/>
  <c r="T88" i="11"/>
  <c r="AG88" i="11" s="1"/>
  <c r="AL87" i="11"/>
  <c r="T87" i="11"/>
  <c r="AG87" i="11" s="1"/>
  <c r="AL86" i="11"/>
  <c r="T86" i="11"/>
  <c r="AG86" i="11" s="1"/>
  <c r="AL85" i="11"/>
  <c r="T85" i="11"/>
  <c r="AG85" i="11" s="1"/>
  <c r="AL84" i="11"/>
  <c r="T84" i="11"/>
  <c r="AG84" i="11" s="1"/>
  <c r="AL83" i="11"/>
  <c r="T83" i="11"/>
  <c r="AG83" i="11" s="1"/>
  <c r="AL82" i="11"/>
  <c r="T82" i="11"/>
  <c r="AG82" i="11" s="1"/>
  <c r="AL81" i="11"/>
  <c r="T81" i="11"/>
  <c r="AG81" i="11" s="1"/>
  <c r="AL80" i="11"/>
  <c r="T80" i="11"/>
  <c r="AG80" i="11" s="1"/>
  <c r="AL79" i="11"/>
  <c r="T79" i="11"/>
  <c r="AG79" i="11" s="1"/>
  <c r="AL78" i="11"/>
  <c r="T78" i="11"/>
  <c r="AG78" i="11" s="1"/>
  <c r="AL77" i="11"/>
  <c r="T77" i="11"/>
  <c r="AG77" i="11" s="1"/>
  <c r="AL76" i="11"/>
  <c r="T76" i="11"/>
  <c r="AG76" i="11" s="1"/>
  <c r="AL75" i="11"/>
  <c r="T75" i="11"/>
  <c r="AG75" i="11" s="1"/>
  <c r="AL74" i="11"/>
  <c r="T74" i="11"/>
  <c r="AG74" i="11" s="1"/>
  <c r="AL73" i="11"/>
  <c r="T73" i="11"/>
  <c r="AG73" i="11" s="1"/>
  <c r="AL72" i="11"/>
  <c r="T72" i="11"/>
  <c r="AG72" i="11" s="1"/>
  <c r="AL71" i="11"/>
  <c r="T71" i="11"/>
  <c r="AG71" i="11" s="1"/>
  <c r="AL70" i="11"/>
  <c r="T70" i="11"/>
  <c r="AG70" i="11" s="1"/>
  <c r="AL69" i="11"/>
  <c r="T69" i="11"/>
  <c r="AG69" i="11" s="1"/>
  <c r="AL68" i="11"/>
  <c r="T68" i="11"/>
  <c r="AG68" i="11" s="1"/>
  <c r="AL67" i="11"/>
  <c r="T67" i="11" s="1"/>
  <c r="AL65" i="11"/>
  <c r="AL64" i="11"/>
  <c r="AL63" i="11"/>
  <c r="T63" i="11" s="1"/>
  <c r="AL62" i="11"/>
  <c r="AL61" i="11"/>
  <c r="T61" i="11"/>
  <c r="AG61" i="11" s="1"/>
  <c r="AL60" i="11"/>
  <c r="T60" i="11"/>
  <c r="AG60" i="11" s="1"/>
  <c r="AL59" i="11"/>
  <c r="T59" i="11"/>
  <c r="AG59" i="11" s="1"/>
  <c r="AL58" i="11"/>
  <c r="T58" i="11"/>
  <c r="AG58" i="11" s="1"/>
  <c r="AL57" i="11"/>
  <c r="T57" i="11"/>
  <c r="AG57" i="11" s="1"/>
  <c r="AL56" i="11"/>
  <c r="T56" i="11"/>
  <c r="AG56" i="11" s="1"/>
  <c r="AL55" i="11"/>
  <c r="T55" i="11"/>
  <c r="AG55" i="11" s="1"/>
  <c r="AL54" i="11"/>
  <c r="T54" i="11"/>
  <c r="AG54" i="11" s="1"/>
  <c r="AL53" i="11"/>
  <c r="T53" i="11"/>
  <c r="AG53" i="11" s="1"/>
  <c r="AL52" i="11"/>
  <c r="T52" i="11"/>
  <c r="AG52" i="11" s="1"/>
  <c r="AL51" i="11"/>
  <c r="T51" i="11"/>
  <c r="AG51" i="11" s="1"/>
  <c r="AL50" i="11"/>
  <c r="T50" i="11"/>
  <c r="AG50" i="11" s="1"/>
  <c r="AL49" i="11"/>
  <c r="T49" i="11"/>
  <c r="AG49" i="11" s="1"/>
  <c r="AL48" i="11"/>
  <c r="T48" i="11"/>
  <c r="AG48" i="11" s="1"/>
  <c r="AL47" i="11"/>
  <c r="T47" i="11"/>
  <c r="AG47" i="11" s="1"/>
  <c r="AL46" i="11"/>
  <c r="T46" i="11"/>
  <c r="AG46" i="11" s="1"/>
  <c r="AL45" i="11"/>
  <c r="T45" i="11"/>
  <c r="AG45" i="11" s="1"/>
  <c r="AL44" i="11"/>
  <c r="T44" i="11"/>
  <c r="AG44" i="11" s="1"/>
  <c r="AL43" i="11"/>
  <c r="T43" i="11"/>
  <c r="AG43" i="11" s="1"/>
  <c r="AL42" i="11"/>
  <c r="T42" i="11"/>
  <c r="AG42" i="11" s="1"/>
  <c r="AL41" i="11"/>
  <c r="T41" i="11"/>
  <c r="AG41" i="11" s="1"/>
  <c r="AL40" i="11"/>
  <c r="T40" i="11"/>
  <c r="AG40" i="11" s="1"/>
  <c r="AL39" i="11"/>
  <c r="T39" i="11"/>
  <c r="AG39" i="11" s="1"/>
  <c r="AL38" i="11"/>
  <c r="T38" i="11" s="1"/>
  <c r="AG38" i="11" s="1"/>
  <c r="AL37" i="11"/>
  <c r="T37" i="11" s="1"/>
  <c r="AM32" i="11"/>
  <c r="AL32" i="11"/>
  <c r="AK32" i="11"/>
  <c r="AJ32" i="11"/>
  <c r="AI32" i="11"/>
  <c r="AH32" i="11"/>
  <c r="X32" i="11"/>
  <c r="AM31" i="11"/>
  <c r="AL31" i="11"/>
  <c r="AK31" i="11"/>
  <c r="AJ31" i="11"/>
  <c r="AI31" i="11"/>
  <c r="AH31" i="11"/>
  <c r="AM30" i="11"/>
  <c r="AL30" i="11"/>
  <c r="AK30" i="11"/>
  <c r="AJ30" i="11"/>
  <c r="AG26" i="11"/>
  <c r="AG25" i="11"/>
  <c r="T25" i="11" s="1"/>
  <c r="AG24" i="11"/>
  <c r="T24" i="11" s="1"/>
  <c r="AG23" i="11"/>
  <c r="T23" i="11" s="1"/>
  <c r="AG22" i="11"/>
  <c r="T22" i="11" s="1"/>
  <c r="AG21" i="11"/>
  <c r="T21" i="11" s="1"/>
  <c r="AG20" i="11"/>
  <c r="T20" i="11" s="1"/>
  <c r="AG19" i="11"/>
  <c r="T19" i="11" s="1"/>
  <c r="AG18" i="11"/>
  <c r="T18" i="11" s="1"/>
  <c r="AG17" i="11"/>
  <c r="AG16" i="11"/>
  <c r="T16" i="11" s="1"/>
  <c r="AG15" i="11"/>
  <c r="T15" i="11" s="1"/>
  <c r="AG14" i="11"/>
  <c r="T14" i="11" s="1"/>
  <c r="AG13" i="11"/>
  <c r="T13" i="11" s="1"/>
  <c r="T10" i="11"/>
  <c r="T9" i="11"/>
  <c r="T8" i="11"/>
  <c r="T7" i="11"/>
  <c r="T6" i="11"/>
  <c r="X5" i="11"/>
  <c r="T5" i="11"/>
  <c r="AG31" i="11" l="1"/>
  <c r="AL7" i="11" s="1"/>
  <c r="AI30" i="11"/>
  <c r="AG32" i="11"/>
  <c r="T32" i="11" s="1"/>
  <c r="P32" i="11" s="1"/>
  <c r="AG96" i="11"/>
  <c r="AI96" i="11" s="1"/>
  <c r="AA95" i="11" s="1"/>
  <c r="T27" i="11"/>
  <c r="AG126" i="11"/>
  <c r="AI126" i="11" s="1"/>
  <c r="AA125" i="11" s="1"/>
  <c r="AH30" i="11"/>
  <c r="AG156" i="11"/>
  <c r="AI156" i="11" s="1"/>
  <c r="AA155" i="11" s="1"/>
  <c r="AG66" i="11"/>
  <c r="AI66" i="11" s="1"/>
  <c r="AA65" i="11" s="1"/>
  <c r="T62" i="11"/>
  <c r="AG62" i="11" s="1"/>
  <c r="AG36" i="11" s="1"/>
  <c r="AI36" i="11" s="1"/>
  <c r="AJ36" i="11" s="1"/>
  <c r="AF12" i="6"/>
  <c r="AL30" i="6"/>
  <c r="AL29" i="6"/>
  <c r="AL28" i="6"/>
  <c r="AK30" i="6"/>
  <c r="AK29" i="6"/>
  <c r="AK28" i="6"/>
  <c r="AJ30" i="6"/>
  <c r="AJ29" i="6"/>
  <c r="AJ28" i="6"/>
  <c r="AI30" i="6"/>
  <c r="AI29" i="6"/>
  <c r="AI28" i="6"/>
  <c r="AH30" i="6"/>
  <c r="AH29" i="6"/>
  <c r="S180" i="6"/>
  <c r="S155" i="6"/>
  <c r="S125" i="6"/>
  <c r="S150" i="6"/>
  <c r="S120" i="6"/>
  <c r="S35" i="6"/>
  <c r="S60" i="6"/>
  <c r="S65" i="6"/>
  <c r="S90" i="6"/>
  <c r="S95" i="6"/>
  <c r="AH28" i="6"/>
  <c r="T31" i="11" l="1"/>
  <c r="AL9" i="11"/>
  <c r="AL8" i="11"/>
  <c r="X31" i="11" s="1"/>
  <c r="AG30" i="11"/>
  <c r="AK7" i="11" s="1"/>
  <c r="W30" i="6"/>
  <c r="AL31" i="10"/>
  <c r="AK31" i="10"/>
  <c r="AJ31" i="10"/>
  <c r="AI31" i="10"/>
  <c r="AH31" i="10"/>
  <c r="AL30" i="10"/>
  <c r="AK30" i="10"/>
  <c r="AJ30" i="10"/>
  <c r="AI30" i="10"/>
  <c r="AH30" i="10"/>
  <c r="AL29" i="10"/>
  <c r="AK29" i="10"/>
  <c r="AJ29" i="10"/>
  <c r="AI29" i="10"/>
  <c r="AF25" i="10"/>
  <c r="AF24" i="10"/>
  <c r="AF23" i="10"/>
  <c r="AF22" i="10"/>
  <c r="AF21" i="10"/>
  <c r="AF20" i="10"/>
  <c r="AF19" i="10"/>
  <c r="AF18" i="10"/>
  <c r="AF17" i="10"/>
  <c r="AF16" i="10"/>
  <c r="AF15" i="10"/>
  <c r="AG31" i="10" s="1"/>
  <c r="AF14" i="10"/>
  <c r="AG30" i="10" s="1"/>
  <c r="AF13" i="10"/>
  <c r="AF12" i="10"/>
  <c r="P31" i="11" l="1"/>
  <c r="AK8" i="11"/>
  <c r="X30" i="11" s="1"/>
  <c r="X33" i="11" s="1"/>
  <c r="T30" i="11"/>
  <c r="AK9" i="11"/>
  <c r="AF30" i="10"/>
  <c r="AF31" i="10"/>
  <c r="AH29" i="10"/>
  <c r="AG29" i="10"/>
  <c r="P30" i="11" l="1"/>
  <c r="P33" i="11" s="1"/>
  <c r="E9" i="11" s="1"/>
  <c r="T33" i="11"/>
  <c r="AK8" i="10"/>
  <c r="AK7" i="10"/>
  <c r="AK6" i="10"/>
  <c r="AF29" i="10"/>
  <c r="AJ6" i="10" l="1"/>
  <c r="AJ8" i="10"/>
  <c r="AJ7" i="10"/>
  <c r="W29" i="6" l="1"/>
  <c r="S29" i="6"/>
  <c r="S30" i="6"/>
  <c r="S28" i="6"/>
  <c r="W28" i="6"/>
  <c r="T48" i="7"/>
  <c r="T47" i="7"/>
  <c r="T46" i="7"/>
  <c r="T44" i="7"/>
  <c r="T43" i="7"/>
  <c r="U41" i="7"/>
  <c r="Y39" i="7"/>
  <c r="U39" i="7"/>
  <c r="T38" i="7"/>
  <c r="T37" i="7"/>
  <c r="T35" i="7"/>
  <c r="T34" i="7"/>
  <c r="Y28" i="7"/>
  <c r="U28" i="7"/>
  <c r="AC8" i="7"/>
  <c r="AA8" i="7" s="1"/>
  <c r="G7" i="7"/>
  <c r="AC5" i="7"/>
  <c r="AF5" i="7" s="1"/>
  <c r="Z5" i="11" s="1"/>
  <c r="S179" i="6"/>
  <c r="S178" i="6"/>
  <c r="S177" i="6"/>
  <c r="S176" i="6"/>
  <c r="S175" i="6"/>
  <c r="S174" i="6"/>
  <c r="S173" i="6"/>
  <c r="S172" i="6"/>
  <c r="S171" i="6"/>
  <c r="S170" i="6"/>
  <c r="S169" i="6"/>
  <c r="S168" i="6"/>
  <c r="S167" i="6"/>
  <c r="S166" i="6"/>
  <c r="S165" i="6"/>
  <c r="S164" i="6"/>
  <c r="S163" i="6"/>
  <c r="S162" i="6"/>
  <c r="S161" i="6"/>
  <c r="S160" i="6"/>
  <c r="S159" i="6"/>
  <c r="S158" i="6"/>
  <c r="S157" i="6"/>
  <c r="S156" i="6"/>
  <c r="S149" i="6"/>
  <c r="S148" i="6"/>
  <c r="S147" i="6"/>
  <c r="S146" i="6"/>
  <c r="S145" i="6"/>
  <c r="S144" i="6"/>
  <c r="S143" i="6"/>
  <c r="S142" i="6"/>
  <c r="S141" i="6"/>
  <c r="S140" i="6"/>
  <c r="S139" i="6"/>
  <c r="S138" i="6"/>
  <c r="S137" i="6"/>
  <c r="S136" i="6"/>
  <c r="S135" i="6"/>
  <c r="S134" i="6"/>
  <c r="S133" i="6"/>
  <c r="S132" i="6"/>
  <c r="S131" i="6"/>
  <c r="S130" i="6"/>
  <c r="S129" i="6"/>
  <c r="S128" i="6"/>
  <c r="S127" i="6"/>
  <c r="S126" i="6"/>
  <c r="S119" i="6"/>
  <c r="S118" i="6"/>
  <c r="S117" i="6"/>
  <c r="S116" i="6"/>
  <c r="S115" i="6"/>
  <c r="S114" i="6"/>
  <c r="S113" i="6"/>
  <c r="S112" i="6"/>
  <c r="S111" i="6"/>
  <c r="S110" i="6"/>
  <c r="S109" i="6"/>
  <c r="S108" i="6"/>
  <c r="S107" i="6"/>
  <c r="S106" i="6"/>
  <c r="S105" i="6"/>
  <c r="S104" i="6"/>
  <c r="S103" i="6"/>
  <c r="S102" i="6"/>
  <c r="S101" i="6"/>
  <c r="S100" i="6"/>
  <c r="S99" i="6"/>
  <c r="S98" i="6"/>
  <c r="S97" i="6"/>
  <c r="S96" i="6"/>
  <c r="S89" i="6"/>
  <c r="S88" i="6"/>
  <c r="S87" i="6"/>
  <c r="S86" i="6"/>
  <c r="S85" i="6"/>
  <c r="S84" i="6"/>
  <c r="S83" i="6"/>
  <c r="S82" i="6"/>
  <c r="S81" i="6"/>
  <c r="S80" i="6"/>
  <c r="S79" i="6"/>
  <c r="S78" i="6"/>
  <c r="S77" i="6"/>
  <c r="S76" i="6"/>
  <c r="S75" i="6"/>
  <c r="S74" i="6"/>
  <c r="S73" i="6"/>
  <c r="S72" i="6"/>
  <c r="S71" i="6"/>
  <c r="S70" i="6"/>
  <c r="S69" i="6"/>
  <c r="S68" i="6"/>
  <c r="S67" i="6"/>
  <c r="S66" i="6"/>
  <c r="S59" i="6"/>
  <c r="S58" i="6"/>
  <c r="S57" i="6"/>
  <c r="S56" i="6"/>
  <c r="S55" i="6"/>
  <c r="S54" i="6"/>
  <c r="S53" i="6"/>
  <c r="S52" i="6"/>
  <c r="S51" i="6"/>
  <c r="S50" i="6"/>
  <c r="S49" i="6"/>
  <c r="S48" i="6"/>
  <c r="S47" i="6"/>
  <c r="S46" i="6"/>
  <c r="S45" i="6"/>
  <c r="S44" i="6"/>
  <c r="S43" i="6"/>
  <c r="S42" i="6"/>
  <c r="S41" i="6"/>
  <c r="S40" i="6"/>
  <c r="S39" i="6"/>
  <c r="S38" i="6"/>
  <c r="S37" i="6"/>
  <c r="S23" i="6"/>
  <c r="S22" i="6"/>
  <c r="S21" i="6"/>
  <c r="S20" i="6"/>
  <c r="S19" i="6"/>
  <c r="S18" i="6"/>
  <c r="S17" i="6"/>
  <c r="S16" i="6"/>
  <c r="S15" i="6"/>
  <c r="S14" i="6"/>
  <c r="S13" i="6"/>
  <c r="S3" i="6"/>
  <c r="Y3" i="6" s="1"/>
  <c r="Y27" i="3"/>
  <c r="U27" i="3"/>
  <c r="AC7" i="3"/>
  <c r="S5" i="6"/>
  <c r="AK155" i="6"/>
  <c r="AK180" i="6"/>
  <c r="AK181" i="6"/>
  <c r="AK179" i="6"/>
  <c r="AK178" i="6"/>
  <c r="AK177" i="6"/>
  <c r="AK176" i="6"/>
  <c r="AF176" i="6" s="1"/>
  <c r="AK175" i="6"/>
  <c r="AK174" i="6"/>
  <c r="AK173" i="6"/>
  <c r="AK172" i="6"/>
  <c r="AF172" i="6" s="1"/>
  <c r="AK171" i="6"/>
  <c r="AK170" i="6"/>
  <c r="AK169" i="6"/>
  <c r="AK168" i="6"/>
  <c r="AF168" i="6" s="1"/>
  <c r="AK167" i="6"/>
  <c r="AK166" i="6"/>
  <c r="AK165" i="6"/>
  <c r="AK164" i="6"/>
  <c r="AF164" i="6" s="1"/>
  <c r="AK163" i="6"/>
  <c r="AK162" i="6"/>
  <c r="AK161" i="6"/>
  <c r="AK160" i="6"/>
  <c r="AF160" i="6" s="1"/>
  <c r="AK159" i="6"/>
  <c r="AK158" i="6"/>
  <c r="AK157" i="6"/>
  <c r="AK156" i="6"/>
  <c r="AF156" i="6" s="1"/>
  <c r="AK150" i="6"/>
  <c r="AK151" i="6"/>
  <c r="AK149" i="6"/>
  <c r="AK148" i="6"/>
  <c r="AK147" i="6"/>
  <c r="AK146" i="6"/>
  <c r="AK145" i="6"/>
  <c r="AK144" i="6"/>
  <c r="AK143" i="6"/>
  <c r="AK142" i="6"/>
  <c r="AK141" i="6"/>
  <c r="AK140" i="6"/>
  <c r="AK139" i="6"/>
  <c r="AK138" i="6"/>
  <c r="AK137" i="6"/>
  <c r="AK136" i="6"/>
  <c r="AK135" i="6"/>
  <c r="AK134" i="6"/>
  <c r="AK133" i="6"/>
  <c r="AK132" i="6"/>
  <c r="AK131" i="6"/>
  <c r="AK130" i="6"/>
  <c r="AK129" i="6"/>
  <c r="AK128" i="6"/>
  <c r="AK127" i="6"/>
  <c r="AK126" i="6"/>
  <c r="AK125" i="6"/>
  <c r="AK120" i="6"/>
  <c r="AK121" i="6"/>
  <c r="AK119" i="6"/>
  <c r="AK118" i="6"/>
  <c r="AK117" i="6"/>
  <c r="AK116" i="6"/>
  <c r="AK115" i="6"/>
  <c r="AK114" i="6"/>
  <c r="AF114" i="6" s="1"/>
  <c r="AK113" i="6"/>
  <c r="AK112" i="6"/>
  <c r="AK111" i="6"/>
  <c r="AK110" i="6"/>
  <c r="AK109" i="6"/>
  <c r="AK108" i="6"/>
  <c r="AK107" i="6"/>
  <c r="AK106" i="6"/>
  <c r="AF106" i="6" s="1"/>
  <c r="AK105" i="6"/>
  <c r="AK104" i="6"/>
  <c r="AK103" i="6"/>
  <c r="AK102" i="6"/>
  <c r="AK101" i="6"/>
  <c r="AK100" i="6"/>
  <c r="AK99" i="6"/>
  <c r="AK98" i="6"/>
  <c r="AF98" i="6" s="1"/>
  <c r="AK97" i="6"/>
  <c r="AF97" i="6" s="1"/>
  <c r="AK96" i="6"/>
  <c r="AK95" i="6"/>
  <c r="AK90" i="6"/>
  <c r="AK91"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0" i="6"/>
  <c r="AK61" i="6"/>
  <c r="AK59" i="6"/>
  <c r="AK58" i="6"/>
  <c r="AK57" i="6"/>
  <c r="AK56" i="6"/>
  <c r="AF56" i="6" s="1"/>
  <c r="AK55" i="6"/>
  <c r="AF55" i="6" s="1"/>
  <c r="AK54" i="6"/>
  <c r="AK53" i="6"/>
  <c r="AF53" i="6" s="1"/>
  <c r="AK52" i="6"/>
  <c r="AK51" i="6"/>
  <c r="AK50" i="6"/>
  <c r="AK49" i="6"/>
  <c r="AK48" i="6"/>
  <c r="AF48" i="6" s="1"/>
  <c r="AK47" i="6"/>
  <c r="AF47" i="6" s="1"/>
  <c r="AK46" i="6"/>
  <c r="AK45" i="6"/>
  <c r="AF45" i="6" s="1"/>
  <c r="AK44" i="6"/>
  <c r="AK43" i="6"/>
  <c r="AK42" i="6"/>
  <c r="AK41" i="6"/>
  <c r="AK40" i="6"/>
  <c r="AF40" i="6" s="1"/>
  <c r="AK39" i="6"/>
  <c r="AF39" i="6" s="1"/>
  <c r="AK38" i="6"/>
  <c r="AK37" i="6"/>
  <c r="AF37" i="6" s="1"/>
  <c r="AK36" i="6"/>
  <c r="AK35" i="6"/>
  <c r="AF24" i="6"/>
  <c r="AF11" i="6"/>
  <c r="S11" i="6" s="1"/>
  <c r="AK63" i="6"/>
  <c r="AK62" i="6"/>
  <c r="AF13" i="6"/>
  <c r="AF23" i="6"/>
  <c r="AF22" i="6"/>
  <c r="AF21" i="6"/>
  <c r="AF20" i="6"/>
  <c r="AF19" i="6"/>
  <c r="AF18" i="6"/>
  <c r="AF17" i="6"/>
  <c r="AF16" i="6"/>
  <c r="AF15" i="6"/>
  <c r="AF14" i="6"/>
  <c r="AG30" i="6"/>
  <c r="AG29" i="6"/>
  <c r="AA30" i="3" l="1"/>
  <c r="AA7" i="3"/>
  <c r="W31" i="6"/>
  <c r="S31" i="6"/>
  <c r="AF126" i="6"/>
  <c r="AF134" i="6"/>
  <c r="AF142" i="6"/>
  <c r="AF38" i="6"/>
  <c r="AF46" i="6"/>
  <c r="AF41" i="6"/>
  <c r="AF49" i="6"/>
  <c r="AF57" i="6"/>
  <c r="AF102" i="6"/>
  <c r="AF110" i="6"/>
  <c r="AF118" i="6"/>
  <c r="AF66" i="6"/>
  <c r="AF74" i="6"/>
  <c r="AF162" i="6"/>
  <c r="AF96" i="6"/>
  <c r="AF104" i="6"/>
  <c r="AF112" i="6"/>
  <c r="AF133" i="6"/>
  <c r="AF141" i="6"/>
  <c r="AF149" i="6"/>
  <c r="AF100" i="6"/>
  <c r="AF108" i="6"/>
  <c r="AF116" i="6"/>
  <c r="AF129" i="6"/>
  <c r="AF137" i="6"/>
  <c r="AF145" i="6"/>
  <c r="AF158" i="6"/>
  <c r="AF166" i="6"/>
  <c r="AF174" i="6"/>
  <c r="AF105" i="6"/>
  <c r="AF113" i="6"/>
  <c r="AF71" i="6"/>
  <c r="AF79" i="6"/>
  <c r="AF87" i="6"/>
  <c r="AF82" i="6"/>
  <c r="AF103" i="6"/>
  <c r="AF111" i="6"/>
  <c r="AF119" i="6"/>
  <c r="AD5" i="7"/>
  <c r="AA31" i="7"/>
  <c r="AE5" i="7"/>
  <c r="AF161" i="6"/>
  <c r="AF169" i="6"/>
  <c r="AF177" i="6"/>
  <c r="AF130" i="6"/>
  <c r="AF138" i="6"/>
  <c r="AF146" i="6"/>
  <c r="AF131" i="6"/>
  <c r="AF139" i="6"/>
  <c r="AF147" i="6"/>
  <c r="AF101" i="6"/>
  <c r="AF109" i="6"/>
  <c r="AF117" i="6"/>
  <c r="AF72" i="6"/>
  <c r="AF80" i="6"/>
  <c r="AF88" i="6"/>
  <c r="AF73" i="6"/>
  <c r="AF81" i="6"/>
  <c r="AF89" i="6"/>
  <c r="AF70" i="6"/>
  <c r="AF78" i="6"/>
  <c r="AF86" i="6"/>
  <c r="AF128" i="6"/>
  <c r="AF136" i="6"/>
  <c r="AF144" i="6"/>
  <c r="AF157" i="6"/>
  <c r="AF165" i="6"/>
  <c r="AF173" i="6"/>
  <c r="AF159" i="6"/>
  <c r="AF167" i="6"/>
  <c r="AF175" i="6"/>
  <c r="AF170" i="6"/>
  <c r="AF178" i="6"/>
  <c r="AF163" i="6"/>
  <c r="AF171" i="6"/>
  <c r="AF179" i="6"/>
  <c r="AF132" i="6"/>
  <c r="AF140" i="6"/>
  <c r="AF148" i="6"/>
  <c r="AF127" i="6"/>
  <c r="AF135" i="6"/>
  <c r="AF143" i="6"/>
  <c r="AF99" i="6"/>
  <c r="AF107" i="6"/>
  <c r="AF115" i="6"/>
  <c r="AF68" i="6"/>
  <c r="AF76" i="6"/>
  <c r="AF84" i="6"/>
  <c r="AF69" i="6"/>
  <c r="AF77" i="6"/>
  <c r="AF85" i="6"/>
  <c r="AF83" i="6"/>
  <c r="AF67" i="6"/>
  <c r="AF75" i="6"/>
  <c r="S36" i="6"/>
  <c r="AF43" i="6"/>
  <c r="AF51" i="6"/>
  <c r="AF59" i="6"/>
  <c r="AF54" i="6"/>
  <c r="AF42" i="6"/>
  <c r="AF50" i="6"/>
  <c r="AF58" i="6"/>
  <c r="AF44" i="6"/>
  <c r="AF52" i="6"/>
  <c r="AG28" i="6"/>
  <c r="AF28" i="6" s="1"/>
  <c r="AJ5" i="6" s="1"/>
  <c r="S25" i="6"/>
  <c r="S7" i="6"/>
  <c r="S8" i="6"/>
  <c r="S6" i="6"/>
  <c r="S4" i="6"/>
  <c r="W3" i="6"/>
  <c r="T33" i="3"/>
  <c r="G6" i="3"/>
  <c r="AC4" i="3"/>
  <c r="AF4" i="3" s="1"/>
  <c r="AF154" i="6" l="1"/>
  <c r="Z153" i="6" s="1"/>
  <c r="S181" i="6" s="1"/>
  <c r="AF64" i="6"/>
  <c r="Z63" i="6" s="1"/>
  <c r="AF94" i="6"/>
  <c r="Z93" i="6" s="1"/>
  <c r="S121" i="6" s="1"/>
  <c r="AF124" i="6"/>
  <c r="Z123" i="6" s="1"/>
  <c r="AF36" i="6"/>
  <c r="AF34" i="6" s="1"/>
  <c r="Z33" i="6" s="1"/>
  <c r="AF30" i="6"/>
  <c r="AF29" i="6"/>
  <c r="AE4" i="3"/>
  <c r="AD4" i="3"/>
  <c r="O30" i="6" l="1"/>
  <c r="S151" i="6"/>
  <c r="S91" i="6"/>
  <c r="AK7" i="6"/>
  <c r="AK6" i="6"/>
  <c r="AK5" i="6"/>
  <c r="AJ7" i="6"/>
  <c r="AJ6" i="6"/>
  <c r="T46" i="3"/>
  <c r="T47" i="3"/>
  <c r="T43" i="3"/>
  <c r="T42" i="3"/>
  <c r="U40" i="3"/>
  <c r="U38" i="3"/>
  <c r="Y38" i="3"/>
  <c r="T37" i="3"/>
  <c r="T36" i="3"/>
  <c r="T34" i="3"/>
  <c r="O29" i="6" l="1"/>
  <c r="O28" i="6"/>
  <c r="O31" i="6" l="1"/>
  <c r="D7" i="6" s="1"/>
  <c r="S6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a.chiba</author>
  </authors>
  <commentList>
    <comment ref="U4" authorId="0" shapeId="0" xr:uid="{79F27F6B-25E1-457E-99BF-6787205DE4A0}">
      <text>
        <r>
          <rPr>
            <sz val="9"/>
            <color indexed="81"/>
            <rFont val="MS P ゴシック"/>
            <family val="3"/>
            <charset val="128"/>
          </rPr>
          <t>西暦入力</t>
        </r>
      </text>
    </comment>
    <comment ref="T10" authorId="0" shapeId="0" xr:uid="{F3D97EB7-5CD7-48A9-B734-BF8921CEC680}">
      <text>
        <r>
          <rPr>
            <sz val="9"/>
            <color indexed="81"/>
            <rFont val="MS P ゴシック"/>
            <family val="3"/>
            <charset val="128"/>
          </rPr>
          <t>郵便番号を入力してください。
〒マークは自動で表示されます</t>
        </r>
      </text>
    </comment>
    <comment ref="T11" authorId="0" shapeId="0" xr:uid="{D3C4D99E-25EC-4E92-8980-6EAD90510517}">
      <text>
        <r>
          <rPr>
            <sz val="9"/>
            <color indexed="81"/>
            <rFont val="MS P ゴシック"/>
            <family val="3"/>
            <charset val="128"/>
          </rPr>
          <t xml:space="preserve">住所を入力
</t>
        </r>
      </text>
    </comment>
    <comment ref="T13" authorId="0" shapeId="0" xr:uid="{909C1511-1196-4BFF-933A-2CBF49663FB2}">
      <text>
        <r>
          <rPr>
            <sz val="9"/>
            <color indexed="81"/>
            <rFont val="MS P ゴシック"/>
            <family val="3"/>
            <charset val="128"/>
          </rPr>
          <t xml:space="preserve">タナ判可
</t>
        </r>
      </text>
    </comment>
    <comment ref="R21" authorId="0" shapeId="0" xr:uid="{8C12C99C-7C96-4DF9-9B34-848109839989}">
      <text>
        <r>
          <rPr>
            <sz val="9"/>
            <color indexed="81"/>
            <rFont val="MS P ゴシック"/>
            <family val="3"/>
            <charset val="128"/>
          </rPr>
          <t xml:space="preserve">該当するほうの
☐チェックボックス
をクリックしてください
</t>
        </r>
      </text>
    </comment>
    <comment ref="A25" authorId="0" shapeId="0" xr:uid="{50682553-33E2-4EFA-9ABA-B84C1357CC80}">
      <text>
        <r>
          <rPr>
            <sz val="9"/>
            <color indexed="81"/>
            <rFont val="MS P ゴシック"/>
            <family val="3"/>
            <charset val="128"/>
          </rPr>
          <t>1枚で足りない場合は
印刷範囲を指定し
以下に入力してください
青い線を下に引っ張ると
印刷範囲を変更することが出来ます</t>
        </r>
      </text>
    </comment>
    <comment ref="AA37" authorId="0" shapeId="0" xr:uid="{0E36E6F6-E7A9-4B51-8313-43BB2DED9F7E}">
      <text>
        <r>
          <rPr>
            <sz val="9"/>
            <color indexed="81"/>
            <rFont val="MS P ゴシック"/>
            <family val="3"/>
            <charset val="128"/>
          </rPr>
          <t xml:space="preserve">2枚目の印は不要です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a.chiba</author>
  </authors>
  <commentList>
    <comment ref="AC3" authorId="0" shapeId="0" xr:uid="{52DD3A36-BBBA-4F54-AF65-00F53B0E7585}">
      <text>
        <r>
          <rPr>
            <sz val="9"/>
            <color indexed="81"/>
            <rFont val="MS P ゴシック"/>
            <family val="3"/>
            <charset val="128"/>
          </rPr>
          <t>必要に応じ変更してください</t>
        </r>
      </text>
    </comment>
    <comment ref="D5" authorId="0" shapeId="0" xr:uid="{F7CEBDB2-819C-4855-885F-16534E5842B4}">
      <text>
        <r>
          <rPr>
            <sz val="9"/>
            <color indexed="81"/>
            <rFont val="MS P ゴシック"/>
            <family val="3"/>
            <charset val="128"/>
          </rPr>
          <t>不明な場合はお問合せ下さい</t>
        </r>
      </text>
    </comment>
    <comment ref="D6" authorId="0" shapeId="0" xr:uid="{AD3915DF-3E69-4F4B-8949-EC94C851C9DB}">
      <text>
        <r>
          <rPr>
            <sz val="9"/>
            <color indexed="81"/>
            <rFont val="MS P ゴシック"/>
            <family val="3"/>
            <charset val="128"/>
          </rPr>
          <t xml:space="preserve">契約分は注文書右上
注文番号6桁を入力
</t>
        </r>
      </text>
    </comment>
    <comment ref="AC6" authorId="0" shapeId="0" xr:uid="{20AD47C9-8A94-470E-9134-327344D79AB8}">
      <text>
        <r>
          <rPr>
            <sz val="9"/>
            <color indexed="81"/>
            <rFont val="MS P ゴシック"/>
            <family val="3"/>
            <charset val="128"/>
          </rPr>
          <t xml:space="preserve">【税抜金額】及び【消費税】
の端数処理方法を指定してください
</t>
        </r>
      </text>
    </comment>
    <comment ref="K10" authorId="0" shapeId="0" xr:uid="{82E85FEC-F7F1-48AB-AC2A-0167513E2978}">
      <text>
        <r>
          <rPr>
            <sz val="9"/>
            <color indexed="81"/>
            <rFont val="MS P ゴシック"/>
            <family val="3"/>
            <charset val="128"/>
          </rPr>
          <t xml:space="preserve">税率をリストより
選択してください
</t>
        </r>
      </text>
    </comment>
    <comment ref="S10" authorId="0" shapeId="0" xr:uid="{CE437137-5458-4D3B-B33C-85E1BEB57D70}">
      <text>
        <r>
          <rPr>
            <sz val="9"/>
            <color indexed="81"/>
            <rFont val="MS P ゴシック"/>
            <family val="3"/>
            <charset val="128"/>
          </rPr>
          <t xml:space="preserve">一式計上の場合は
金額を直接入力してください
</t>
        </r>
      </text>
    </comment>
    <comment ref="A32" authorId="0" shapeId="0" xr:uid="{05CCC287-EDBA-4603-8083-9B8C8D77FA35}">
      <text>
        <r>
          <rPr>
            <sz val="9"/>
            <color indexed="81"/>
            <rFont val="MS P ゴシック"/>
            <family val="3"/>
            <charset val="128"/>
          </rPr>
          <t>必要に応じ印刷範囲を指定し
内訳書を使用ください
※内訳の様式は指定でなくても構いません</t>
        </r>
      </text>
    </comment>
  </commentList>
</comments>
</file>

<file path=xl/sharedStrings.xml><?xml version="1.0" encoding="utf-8"?>
<sst xmlns="http://schemas.openxmlformats.org/spreadsheetml/2006/main" count="487" uniqueCount="169">
  <si>
    <t>樋下建設株式会社　御中</t>
    <rPh sb="0" eb="2">
      <t>トイシタ</t>
    </rPh>
    <rPh sb="2" eb="4">
      <t>ケンセツ</t>
    </rPh>
    <rPh sb="4" eb="8">
      <t>カブシキガイシャ</t>
    </rPh>
    <rPh sb="9" eb="11">
      <t>オンチュウ</t>
    </rPh>
    <phoneticPr fontId="1"/>
  </si>
  <si>
    <t>工事コード</t>
    <rPh sb="0" eb="2">
      <t>コウジ</t>
    </rPh>
    <phoneticPr fontId="1"/>
  </si>
  <si>
    <t>名称・工事種類又は品名</t>
    <rPh sb="0" eb="2">
      <t>メイショウ</t>
    </rPh>
    <rPh sb="3" eb="5">
      <t>コウジ</t>
    </rPh>
    <rPh sb="5" eb="7">
      <t>シュルイ</t>
    </rPh>
    <rPh sb="7" eb="8">
      <t>マタ</t>
    </rPh>
    <rPh sb="9" eb="11">
      <t>ヒンメイ</t>
    </rPh>
    <phoneticPr fontId="1"/>
  </si>
  <si>
    <t>単価</t>
    <rPh sb="0" eb="2">
      <t>タンカ</t>
    </rPh>
    <phoneticPr fontId="1"/>
  </si>
  <si>
    <t>年</t>
    <rPh sb="0" eb="1">
      <t>ネン</t>
    </rPh>
    <phoneticPr fontId="1"/>
  </si>
  <si>
    <t>月</t>
    <rPh sb="0" eb="1">
      <t>ガツ</t>
    </rPh>
    <phoneticPr fontId="1"/>
  </si>
  <si>
    <t>住所</t>
    <rPh sb="0" eb="2">
      <t>ジュウショ</t>
    </rPh>
    <phoneticPr fontId="1"/>
  </si>
  <si>
    <t>会社名</t>
    <rPh sb="0" eb="3">
      <t>カイシャメイ</t>
    </rPh>
    <phoneticPr fontId="1"/>
  </si>
  <si>
    <t>登録番号</t>
    <rPh sb="0" eb="2">
      <t>トウロク</t>
    </rPh>
    <rPh sb="2" eb="4">
      <t>バンゴウ</t>
    </rPh>
    <phoneticPr fontId="1"/>
  </si>
  <si>
    <t>FAX</t>
    <phoneticPr fontId="1"/>
  </si>
  <si>
    <t>TEL</t>
    <phoneticPr fontId="1"/>
  </si>
  <si>
    <t>代表取締役　〇〇　○○</t>
    <rPh sb="0" eb="2">
      <t>ダイヒョウ</t>
    </rPh>
    <rPh sb="2" eb="5">
      <t>トリシマリヤク</t>
    </rPh>
    <phoneticPr fontId="1"/>
  </si>
  <si>
    <t>㊞</t>
    <phoneticPr fontId="1"/>
  </si>
  <si>
    <t>月分</t>
    <phoneticPr fontId="1"/>
  </si>
  <si>
    <t>請求書（総括表）</t>
    <phoneticPr fontId="1"/>
  </si>
  <si>
    <t>合計</t>
    <rPh sb="0" eb="2">
      <t>ゴウケイ</t>
    </rPh>
    <phoneticPr fontId="1"/>
  </si>
  <si>
    <t>振込先</t>
    <rPh sb="0" eb="3">
      <t>フリコミサキ</t>
    </rPh>
    <phoneticPr fontId="1"/>
  </si>
  <si>
    <t>銀行名</t>
    <rPh sb="0" eb="3">
      <t>ギンコウメイ</t>
    </rPh>
    <phoneticPr fontId="1"/>
  </si>
  <si>
    <t>支店名</t>
    <rPh sb="0" eb="3">
      <t>シテンメイ</t>
    </rPh>
    <phoneticPr fontId="1"/>
  </si>
  <si>
    <t>預金種別</t>
    <rPh sb="0" eb="2">
      <t>ヨキン</t>
    </rPh>
    <rPh sb="2" eb="4">
      <t>シュベツ</t>
    </rPh>
    <phoneticPr fontId="1"/>
  </si>
  <si>
    <t>普通</t>
    <rPh sb="0" eb="2">
      <t>フツウ</t>
    </rPh>
    <phoneticPr fontId="1"/>
  </si>
  <si>
    <t>当座</t>
    <rPh sb="0" eb="2">
      <t>トウザ</t>
    </rPh>
    <phoneticPr fontId="1"/>
  </si>
  <si>
    <t>口座番号</t>
    <rPh sb="0" eb="2">
      <t>コウザ</t>
    </rPh>
    <rPh sb="2" eb="4">
      <t>バンゴウ</t>
    </rPh>
    <phoneticPr fontId="1"/>
  </si>
  <si>
    <t>口座名義</t>
    <rPh sb="0" eb="2">
      <t>コウザ</t>
    </rPh>
    <rPh sb="2" eb="4">
      <t>メイギ</t>
    </rPh>
    <phoneticPr fontId="1"/>
  </si>
  <si>
    <t>○○銀行</t>
    <rPh sb="2" eb="4">
      <t>ギンコウ</t>
    </rPh>
    <phoneticPr fontId="1"/>
  </si>
  <si>
    <t>○○支店</t>
    <rPh sb="2" eb="4">
      <t>シテン</t>
    </rPh>
    <phoneticPr fontId="1"/>
  </si>
  <si>
    <t>Ｔ</t>
    <phoneticPr fontId="1"/>
  </si>
  <si>
    <t>当月発生額(税込)</t>
    <rPh sb="0" eb="2">
      <t>トウゲツ</t>
    </rPh>
    <rPh sb="2" eb="4">
      <t>ハッセイ</t>
    </rPh>
    <rPh sb="4" eb="5">
      <t>ガク</t>
    </rPh>
    <rPh sb="6" eb="8">
      <t>ゼイコ</t>
    </rPh>
    <phoneticPr fontId="1"/>
  </si>
  <si>
    <t>(Ａ)請求書</t>
    <phoneticPr fontId="1"/>
  </si>
  <si>
    <t>日〆</t>
    <rPh sb="0" eb="1">
      <t>ニチ</t>
    </rPh>
    <phoneticPr fontId="1"/>
  </si>
  <si>
    <t>小計</t>
    <rPh sb="0" eb="2">
      <t>ショウケイ</t>
    </rPh>
    <phoneticPr fontId="1"/>
  </si>
  <si>
    <t>消費税</t>
    <rPh sb="0" eb="3">
      <t>ショウヒゼイ</t>
    </rPh>
    <phoneticPr fontId="1"/>
  </si>
  <si>
    <t>工事名</t>
    <rPh sb="0" eb="2">
      <t>コウジ</t>
    </rPh>
    <phoneticPr fontId="1"/>
  </si>
  <si>
    <t>工　事　名</t>
    <rPh sb="0" eb="1">
      <t>コウ</t>
    </rPh>
    <rPh sb="2" eb="3">
      <t>コト</t>
    </rPh>
    <phoneticPr fontId="1"/>
  </si>
  <si>
    <t>注文書　№</t>
    <rPh sb="0" eb="1">
      <t>チュウ</t>
    </rPh>
    <rPh sb="1" eb="3">
      <t>ブンショ</t>
    </rPh>
    <phoneticPr fontId="1"/>
  </si>
  <si>
    <r>
      <t xml:space="preserve">請求金額
</t>
    </r>
    <r>
      <rPr>
        <sz val="10"/>
        <color theme="1"/>
        <rFont val="ＭＳ 明朝"/>
        <family val="1"/>
        <charset val="128"/>
      </rPr>
      <t>(消費税込)</t>
    </r>
    <rPh sb="0" eb="2">
      <t>セイキュウ</t>
    </rPh>
    <rPh sb="2" eb="4">
      <t>キンガク</t>
    </rPh>
    <rPh sb="6" eb="9">
      <t>ショウヒゼイ</t>
    </rPh>
    <rPh sb="9" eb="10">
      <t>コ</t>
    </rPh>
    <phoneticPr fontId="1"/>
  </si>
  <si>
    <t>内　訳　書</t>
    <rPh sb="0" eb="1">
      <t>ウチ</t>
    </rPh>
    <rPh sb="2" eb="3">
      <t>ワケ</t>
    </rPh>
    <rPh sb="4" eb="5">
      <t>ショ</t>
    </rPh>
    <phoneticPr fontId="1"/>
  </si>
  <si>
    <t>対象外</t>
    <rPh sb="0" eb="2">
      <t>タイショウ</t>
    </rPh>
    <rPh sb="2" eb="3">
      <t>ガイ</t>
    </rPh>
    <phoneticPr fontId="1"/>
  </si>
  <si>
    <t>単位</t>
    <rPh sb="0" eb="1">
      <t>タン</t>
    </rPh>
    <rPh sb="1" eb="2">
      <t>クライ</t>
    </rPh>
    <phoneticPr fontId="1"/>
  </si>
  <si>
    <t>数量</t>
    <rPh sb="0" eb="1">
      <t>カズ</t>
    </rPh>
    <rPh sb="1" eb="2">
      <t>リョウ</t>
    </rPh>
    <phoneticPr fontId="1"/>
  </si>
  <si>
    <t>備考</t>
    <rPh sb="0" eb="2">
      <t>ビコウ</t>
    </rPh>
    <phoneticPr fontId="1"/>
  </si>
  <si>
    <t>請求金額（消費税込）</t>
    <rPh sb="0" eb="2">
      <t>セイキュウ</t>
    </rPh>
    <rPh sb="2" eb="4">
      <t>キンガク</t>
    </rPh>
    <rPh sb="5" eb="8">
      <t>ショウヒゼイ</t>
    </rPh>
    <rPh sb="8" eb="9">
      <t>コ</t>
    </rPh>
    <phoneticPr fontId="1"/>
  </si>
  <si>
    <t>－－－</t>
    <phoneticPr fontId="1"/>
  </si>
  <si>
    <t>普通</t>
    <rPh sb="0" eb="2">
      <t>フツウ</t>
    </rPh>
    <phoneticPr fontId="1"/>
  </si>
  <si>
    <t>当座</t>
    <rPh sb="0" eb="2">
      <t>トウザ</t>
    </rPh>
    <phoneticPr fontId="1"/>
  </si>
  <si>
    <t>枚数</t>
    <rPh sb="0" eb="2">
      <t>マイスウ</t>
    </rPh>
    <phoneticPr fontId="1"/>
  </si>
  <si>
    <t>月</t>
    <rPh sb="0" eb="1">
      <t>ツキ</t>
    </rPh>
    <phoneticPr fontId="1"/>
  </si>
  <si>
    <t>年</t>
    <rPh sb="0" eb="1">
      <t>ネン</t>
    </rPh>
    <phoneticPr fontId="1"/>
  </si>
  <si>
    <t>日</t>
    <rPh sb="0" eb="1">
      <t>ヒ</t>
    </rPh>
    <phoneticPr fontId="1"/>
  </si>
  <si>
    <t>月末</t>
    <rPh sb="0" eb="2">
      <t>ゲツマツ</t>
    </rPh>
    <phoneticPr fontId="1"/>
  </si>
  <si>
    <t>預金種別　判別用</t>
    <rPh sb="0" eb="2">
      <t>ヨキン</t>
    </rPh>
    <rPh sb="2" eb="4">
      <t>シュベツ</t>
    </rPh>
    <rPh sb="5" eb="7">
      <t>ハンベツ</t>
    </rPh>
    <rPh sb="7" eb="8">
      <t>ヨウ</t>
    </rPh>
    <phoneticPr fontId="1"/>
  </si>
  <si>
    <t>日付判別用</t>
    <rPh sb="0" eb="2">
      <t>ヒヅケ</t>
    </rPh>
    <rPh sb="2" eb="4">
      <t>ハンベツ</t>
    </rPh>
    <rPh sb="4" eb="5">
      <t>ヨウ</t>
    </rPh>
    <phoneticPr fontId="1"/>
  </si>
  <si>
    <t>締日</t>
    <rPh sb="0" eb="2">
      <t>シメビ</t>
    </rPh>
    <phoneticPr fontId="1"/>
  </si>
  <si>
    <t>日〆</t>
    <rPh sb="0" eb="1">
      <t>ニチ</t>
    </rPh>
    <phoneticPr fontId="1"/>
  </si>
  <si>
    <t>非課税</t>
    <rPh sb="0" eb="3">
      <t>ヒカゼイ</t>
    </rPh>
    <phoneticPr fontId="1"/>
  </si>
  <si>
    <t>不課税</t>
    <rPh sb="0" eb="3">
      <t>フカゼイ</t>
    </rPh>
    <phoneticPr fontId="1"/>
  </si>
  <si>
    <t>8%(軽)</t>
    <rPh sb="3" eb="4">
      <t>ケイ</t>
    </rPh>
    <phoneticPr fontId="1"/>
  </si>
  <si>
    <t>四捨五入</t>
    <rPh sb="0" eb="4">
      <t>シシャゴニュウ</t>
    </rPh>
    <phoneticPr fontId="1"/>
  </si>
  <si>
    <t>切り捨て</t>
    <rPh sb="0" eb="1">
      <t>キ</t>
    </rPh>
    <rPh sb="2" eb="3">
      <t>ス</t>
    </rPh>
    <phoneticPr fontId="1"/>
  </si>
  <si>
    <t>切り上げ</t>
    <rPh sb="0" eb="1">
      <t>キ</t>
    </rPh>
    <rPh sb="2" eb="3">
      <t>ア</t>
    </rPh>
    <phoneticPr fontId="1"/>
  </si>
  <si>
    <t>8%(軽)</t>
    <rPh sb="3" eb="4">
      <t>ケイ</t>
    </rPh>
    <phoneticPr fontId="1"/>
  </si>
  <si>
    <t>税抜金額計</t>
    <rPh sb="0" eb="1">
      <t>ゼイ</t>
    </rPh>
    <rPh sb="1" eb="2">
      <t>ヌ</t>
    </rPh>
    <rPh sb="2" eb="4">
      <t>キンガク</t>
    </rPh>
    <rPh sb="4" eb="5">
      <t>ケイ</t>
    </rPh>
    <phoneticPr fontId="1"/>
  </si>
  <si>
    <t>税込金額計</t>
    <rPh sb="0" eb="2">
      <t>ゼイコ</t>
    </rPh>
    <rPh sb="2" eb="4">
      <t>キンガク</t>
    </rPh>
    <rPh sb="4" eb="5">
      <t>ケイ</t>
    </rPh>
    <phoneticPr fontId="1"/>
  </si>
  <si>
    <t>税区分</t>
    <rPh sb="0" eb="3">
      <t>ゼイクブン</t>
    </rPh>
    <phoneticPr fontId="1"/>
  </si>
  <si>
    <t>樋下建設検印欄</t>
    <phoneticPr fontId="1"/>
  </si>
  <si>
    <t>承認</t>
    <rPh sb="0" eb="2">
      <t>ショウニン</t>
    </rPh>
    <phoneticPr fontId="1"/>
  </si>
  <si>
    <t>所属長</t>
    <rPh sb="0" eb="3">
      <t>ショゾクチョウ</t>
    </rPh>
    <phoneticPr fontId="1"/>
  </si>
  <si>
    <t>現場担当</t>
    <rPh sb="0" eb="2">
      <t>ゲンバ</t>
    </rPh>
    <rPh sb="2" eb="4">
      <t>タントウ</t>
    </rPh>
    <phoneticPr fontId="1"/>
  </si>
  <si>
    <t>税抜金額</t>
    <rPh sb="0" eb="2">
      <t>ゼイヌキ</t>
    </rPh>
    <rPh sb="2" eb="4">
      <t>キンガク</t>
    </rPh>
    <phoneticPr fontId="1"/>
  </si>
  <si>
    <t>表紙</t>
    <rPh sb="0" eb="2">
      <t>ヒョウシ</t>
    </rPh>
    <phoneticPr fontId="1"/>
  </si>
  <si>
    <t>内訳1</t>
    <rPh sb="0" eb="2">
      <t>ウチワケ</t>
    </rPh>
    <phoneticPr fontId="1"/>
  </si>
  <si>
    <t>内訳2</t>
    <rPh sb="0" eb="2">
      <t>ウチワケ</t>
    </rPh>
    <phoneticPr fontId="1"/>
  </si>
  <si>
    <t>合計</t>
    <rPh sb="0" eb="2">
      <t>ゴウケイ</t>
    </rPh>
    <phoneticPr fontId="1"/>
  </si>
  <si>
    <t>内訳3</t>
    <rPh sb="0" eb="2">
      <t>ウチワケ</t>
    </rPh>
    <phoneticPr fontId="1"/>
  </si>
  <si>
    <t>内訳4</t>
    <rPh sb="0" eb="2">
      <t>ウチワケ</t>
    </rPh>
    <phoneticPr fontId="1"/>
  </si>
  <si>
    <t>内訳5</t>
    <rPh sb="0" eb="2">
      <t>ウチワケ</t>
    </rPh>
    <phoneticPr fontId="1"/>
  </si>
  <si>
    <t>8%(軽)</t>
    <rPh sb="3" eb="4">
      <t>ケイ</t>
    </rPh>
    <phoneticPr fontId="1"/>
  </si>
  <si>
    <t>税率区分</t>
    <rPh sb="0" eb="2">
      <t>ゼイリツ</t>
    </rPh>
    <rPh sb="2" eb="4">
      <t>クブン</t>
    </rPh>
    <phoneticPr fontId="1"/>
  </si>
  <si>
    <t>端数処理方法</t>
    <rPh sb="0" eb="2">
      <t>ハスウ</t>
    </rPh>
    <rPh sb="2" eb="4">
      <t>ショリ</t>
    </rPh>
    <rPh sb="4" eb="6">
      <t>ホウホウ</t>
    </rPh>
    <phoneticPr fontId="1"/>
  </si>
  <si>
    <t>総ページ数</t>
    <rPh sb="0" eb="1">
      <t>ソウ</t>
    </rPh>
    <rPh sb="4" eb="5">
      <t>スウ</t>
    </rPh>
    <phoneticPr fontId="1"/>
  </si>
  <si>
    <t>ページ</t>
    <phoneticPr fontId="1"/>
  </si>
  <si>
    <t>端数処理方法</t>
    <rPh sb="0" eb="2">
      <t>ハスウ</t>
    </rPh>
    <rPh sb="2" eb="4">
      <t>ショリ</t>
    </rPh>
    <rPh sb="4" eb="6">
      <t>ホウホウ</t>
    </rPh>
    <phoneticPr fontId="1"/>
  </si>
  <si>
    <t>税抜金額計算結果</t>
    <rPh sb="0" eb="1">
      <t>ゼイ</t>
    </rPh>
    <rPh sb="1" eb="2">
      <t>ヌ</t>
    </rPh>
    <rPh sb="2" eb="4">
      <t>キンガク</t>
    </rPh>
    <rPh sb="4" eb="6">
      <t>ケイサン</t>
    </rPh>
    <rPh sb="6" eb="8">
      <t>ケッカ</t>
    </rPh>
    <phoneticPr fontId="1"/>
  </si>
  <si>
    <t>月末</t>
    <phoneticPr fontId="1"/>
  </si>
  <si>
    <t>Ａ工事</t>
    <rPh sb="1" eb="3">
      <t>コウジ</t>
    </rPh>
    <phoneticPr fontId="1"/>
  </si>
  <si>
    <t>Ｂ工事</t>
    <rPh sb="1" eb="3">
      <t>コウジ</t>
    </rPh>
    <phoneticPr fontId="1"/>
  </si>
  <si>
    <t>Ｅ工事</t>
    <rPh sb="1" eb="3">
      <t>コウジ</t>
    </rPh>
    <phoneticPr fontId="1"/>
  </si>
  <si>
    <t>Ｆ工事</t>
    <rPh sb="1" eb="3">
      <t>コウジ</t>
    </rPh>
    <phoneticPr fontId="1"/>
  </si>
  <si>
    <t>Ｈ工事</t>
    <rPh sb="1" eb="3">
      <t>コウジ</t>
    </rPh>
    <phoneticPr fontId="1"/>
  </si>
  <si>
    <t>Ｇ工事</t>
    <rPh sb="1" eb="3">
      <t>コウジ</t>
    </rPh>
    <phoneticPr fontId="1"/>
  </si>
  <si>
    <t>Ｉ工事</t>
    <rPh sb="1" eb="3">
      <t>コウジ</t>
    </rPh>
    <phoneticPr fontId="1"/>
  </si>
  <si>
    <t>Ｊ工事</t>
    <rPh sb="1" eb="3">
      <t>コウジ</t>
    </rPh>
    <phoneticPr fontId="1"/>
  </si>
  <si>
    <t>Ｋ工事</t>
    <rPh sb="1" eb="3">
      <t>コウジ</t>
    </rPh>
    <phoneticPr fontId="1"/>
  </si>
  <si>
    <t>Ｌ工事</t>
    <rPh sb="1" eb="3">
      <t>コウジ</t>
    </rPh>
    <phoneticPr fontId="1"/>
  </si>
  <si>
    <t>Ｍ工事</t>
    <rPh sb="1" eb="3">
      <t>コウジ</t>
    </rPh>
    <phoneticPr fontId="1"/>
  </si>
  <si>
    <t>Ｎ工事</t>
    <rPh sb="1" eb="3">
      <t>コウジ</t>
    </rPh>
    <phoneticPr fontId="1"/>
  </si>
  <si>
    <t>Ｏ工事</t>
    <rPh sb="1" eb="3">
      <t>コウジ</t>
    </rPh>
    <phoneticPr fontId="1"/>
  </si>
  <si>
    <t>Ｐ工事</t>
    <rPh sb="1" eb="3">
      <t>コウジ</t>
    </rPh>
    <phoneticPr fontId="1"/>
  </si>
  <si>
    <t>000-0000</t>
    <phoneticPr fontId="1"/>
  </si>
  <si>
    <t>○○県○○市○○1-1</t>
    <rPh sb="2" eb="3">
      <t>ケン</t>
    </rPh>
    <rPh sb="5" eb="6">
      <t>シ</t>
    </rPh>
    <phoneticPr fontId="1"/>
  </si>
  <si>
    <t>○○商店株式会社</t>
    <rPh sb="2" eb="4">
      <t>ショウテン</t>
    </rPh>
    <rPh sb="4" eb="8">
      <t>カブシキガイシャ</t>
    </rPh>
    <phoneticPr fontId="1"/>
  </si>
  <si>
    <t>111-111-1111</t>
    <phoneticPr fontId="1"/>
  </si>
  <si>
    <t>222-222-2222</t>
    <phoneticPr fontId="1"/>
  </si>
  <si>
    <t>マルマルシヨウテン（カ</t>
    <phoneticPr fontId="1"/>
  </si>
  <si>
    <t>商品1</t>
    <rPh sb="0" eb="2">
      <t>ショウヒン</t>
    </rPh>
    <phoneticPr fontId="1"/>
  </si>
  <si>
    <t>商品2</t>
    <rPh sb="0" eb="2">
      <t>ショウヒン</t>
    </rPh>
    <phoneticPr fontId="1"/>
  </si>
  <si>
    <t>商品3</t>
    <rPh sb="0" eb="2">
      <t>ショウヒン</t>
    </rPh>
    <phoneticPr fontId="1"/>
  </si>
  <si>
    <t>商品4</t>
    <rPh sb="0" eb="2">
      <t>ショウヒン</t>
    </rPh>
    <phoneticPr fontId="1"/>
  </si>
  <si>
    <t>商品5</t>
    <rPh sb="0" eb="2">
      <t>ショウヒン</t>
    </rPh>
    <phoneticPr fontId="1"/>
  </si>
  <si>
    <t>商品6</t>
    <rPh sb="0" eb="2">
      <t>ショウヒン</t>
    </rPh>
    <phoneticPr fontId="1"/>
  </si>
  <si>
    <t>商品7</t>
    <rPh sb="0" eb="2">
      <t>ショウヒン</t>
    </rPh>
    <phoneticPr fontId="1"/>
  </si>
  <si>
    <t>商品8</t>
    <rPh sb="0" eb="2">
      <t>ショウヒン</t>
    </rPh>
    <phoneticPr fontId="1"/>
  </si>
  <si>
    <t>商品9</t>
    <rPh sb="0" eb="2">
      <t>ショウヒン</t>
    </rPh>
    <phoneticPr fontId="1"/>
  </si>
  <si>
    <t>商品10</t>
    <rPh sb="0" eb="2">
      <t>ショウヒン</t>
    </rPh>
    <phoneticPr fontId="1"/>
  </si>
  <si>
    <t>商品11</t>
    <rPh sb="0" eb="2">
      <t>ショウヒン</t>
    </rPh>
    <phoneticPr fontId="1"/>
  </si>
  <si>
    <t>商品12</t>
    <rPh sb="0" eb="2">
      <t>ショウヒン</t>
    </rPh>
    <phoneticPr fontId="1"/>
  </si>
  <si>
    <t>商品13</t>
    <rPh sb="0" eb="2">
      <t>ショウヒン</t>
    </rPh>
    <phoneticPr fontId="1"/>
  </si>
  <si>
    <t>ｔ</t>
    <phoneticPr fontId="1"/>
  </si>
  <si>
    <t>個</t>
    <rPh sb="0" eb="1">
      <t>コ</t>
    </rPh>
    <phoneticPr fontId="1"/>
  </si>
  <si>
    <t>式</t>
    <rPh sb="0" eb="1">
      <t>シキ</t>
    </rPh>
    <phoneticPr fontId="1"/>
  </si>
  <si>
    <t>㎥</t>
    <phoneticPr fontId="1"/>
  </si>
  <si>
    <t>枚</t>
    <rPh sb="0" eb="1">
      <t>マイ</t>
    </rPh>
    <phoneticPr fontId="1"/>
  </si>
  <si>
    <t>小計</t>
    <rPh sb="0" eb="2">
      <t>ショウケイケイ</t>
    </rPh>
    <phoneticPr fontId="1"/>
  </si>
  <si>
    <t>P1</t>
    <phoneticPr fontId="1"/>
  </si>
  <si>
    <t>Ｐ1</t>
    <phoneticPr fontId="1"/>
  </si>
  <si>
    <t>P2</t>
    <phoneticPr fontId="1"/>
  </si>
  <si>
    <t>P3</t>
    <phoneticPr fontId="1"/>
  </si>
  <si>
    <t>P4</t>
    <phoneticPr fontId="1"/>
  </si>
  <si>
    <t>P5</t>
    <phoneticPr fontId="1"/>
  </si>
  <si>
    <t>小計</t>
    <rPh sb="0" eb="2">
      <t>ショウケイ</t>
    </rPh>
    <phoneticPr fontId="1"/>
  </si>
  <si>
    <t>000-0000</t>
  </si>
  <si>
    <t>○○県○○市○○1-1</t>
  </si>
  <si>
    <t>○○商店株式会社</t>
  </si>
  <si>
    <t>代表取締役　〇〇　○○</t>
  </si>
  <si>
    <t/>
  </si>
  <si>
    <t>　　　</t>
    <phoneticPr fontId="1"/>
  </si>
  <si>
    <t>協力会社　各位</t>
    <rPh sb="0" eb="2">
      <t>キョウリョク</t>
    </rPh>
    <rPh sb="2" eb="4">
      <t>ガイシャ</t>
    </rPh>
    <rPh sb="5" eb="7">
      <t>カクイ</t>
    </rPh>
    <phoneticPr fontId="1"/>
  </si>
  <si>
    <t>＜請求書記入方法・注意点＞</t>
    <rPh sb="1" eb="4">
      <t>セイキュウショ</t>
    </rPh>
    <rPh sb="4" eb="6">
      <t>キニュウ</t>
    </rPh>
    <rPh sb="6" eb="8">
      <t>ホウホウ</t>
    </rPh>
    <rPh sb="9" eb="12">
      <t>チュウイテン</t>
    </rPh>
    <phoneticPr fontId="1"/>
  </si>
  <si>
    <r>
      <t>・請求書は</t>
    </r>
    <r>
      <rPr>
        <b/>
        <u/>
        <sz val="11"/>
        <color theme="1"/>
        <rFont val="游ゴシック"/>
        <family val="3"/>
        <charset val="128"/>
        <scheme val="minor"/>
      </rPr>
      <t>毎月末日締め</t>
    </r>
    <r>
      <rPr>
        <sz val="11"/>
        <color theme="1"/>
        <rFont val="游ゴシック"/>
        <family val="3"/>
        <charset val="128"/>
        <scheme val="minor"/>
      </rPr>
      <t>で作成し、</t>
    </r>
    <r>
      <rPr>
        <b/>
        <u/>
        <sz val="11"/>
        <color theme="1"/>
        <rFont val="游ゴシック"/>
        <family val="3"/>
        <charset val="128"/>
        <scheme val="minor"/>
      </rPr>
      <t>控えを保管</t>
    </r>
    <r>
      <rPr>
        <sz val="11"/>
        <color theme="1"/>
        <rFont val="游ゴシック"/>
        <family val="3"/>
        <charset val="128"/>
        <scheme val="minor"/>
      </rPr>
      <t>いただき</t>
    </r>
    <r>
      <rPr>
        <b/>
        <u/>
        <sz val="11"/>
        <color theme="1"/>
        <rFont val="游ゴシック"/>
        <family val="3"/>
        <charset val="128"/>
        <scheme val="minor"/>
      </rPr>
      <t>翌月5日必着</t>
    </r>
    <r>
      <rPr>
        <sz val="11"/>
        <color theme="1"/>
        <rFont val="游ゴシック"/>
        <family val="3"/>
        <charset val="128"/>
        <scheme val="minor"/>
      </rPr>
      <t>で提出してください。</t>
    </r>
    <rPh sb="1" eb="4">
      <t>セイキュウショ</t>
    </rPh>
    <rPh sb="5" eb="7">
      <t>マイツキ</t>
    </rPh>
    <rPh sb="7" eb="9">
      <t>マツジツ</t>
    </rPh>
    <rPh sb="9" eb="10">
      <t>シ</t>
    </rPh>
    <rPh sb="12" eb="14">
      <t>サクセイ</t>
    </rPh>
    <rPh sb="16" eb="17">
      <t>ヒカ</t>
    </rPh>
    <rPh sb="19" eb="21">
      <t>ホカン</t>
    </rPh>
    <rPh sb="25" eb="26">
      <t>ヨク</t>
    </rPh>
    <rPh sb="26" eb="27">
      <t>ゲツ</t>
    </rPh>
    <rPh sb="28" eb="29">
      <t>ニチ</t>
    </rPh>
    <rPh sb="29" eb="31">
      <t>ヒッチャク</t>
    </rPh>
    <rPh sb="32" eb="34">
      <t>テイシュツ</t>
    </rPh>
    <phoneticPr fontId="1"/>
  </si>
  <si>
    <t>＜お支払に関して＞</t>
    <rPh sb="2" eb="4">
      <t>シハライ</t>
    </rPh>
    <rPh sb="5" eb="6">
      <t>カン</t>
    </rPh>
    <phoneticPr fontId="1"/>
  </si>
  <si>
    <t>・支払日は企業体を含め翌月末日、末日が銀行休業日の場合はその前日となります。</t>
    <rPh sb="1" eb="4">
      <t>シハライビ</t>
    </rPh>
    <rPh sb="5" eb="8">
      <t>キギョウタイ</t>
    </rPh>
    <rPh sb="9" eb="10">
      <t>フク</t>
    </rPh>
    <rPh sb="11" eb="13">
      <t>ヨクゲツ</t>
    </rPh>
    <rPh sb="13" eb="15">
      <t>マツジツ</t>
    </rPh>
    <rPh sb="16" eb="18">
      <t>マツジツ</t>
    </rPh>
    <rPh sb="19" eb="21">
      <t>ギンコウ</t>
    </rPh>
    <rPh sb="21" eb="24">
      <t>キュウギョウビ</t>
    </rPh>
    <rPh sb="25" eb="27">
      <t>バアイ</t>
    </rPh>
    <rPh sb="30" eb="32">
      <t>ゼンジツ</t>
    </rPh>
    <phoneticPr fontId="1"/>
  </si>
  <si>
    <t>・振込手数料は請求金額より差し引かせていただきます。</t>
    <phoneticPr fontId="1"/>
  </si>
  <si>
    <t>　※少額特例が適用されるため、返還インボイスの発行は免除となります。</t>
    <rPh sb="2" eb="4">
      <t>ショウガク</t>
    </rPh>
    <rPh sb="4" eb="6">
      <t>トクレイ</t>
    </rPh>
    <rPh sb="7" eb="9">
      <t>テキヨウ</t>
    </rPh>
    <rPh sb="15" eb="17">
      <t>ヘンカン</t>
    </rPh>
    <rPh sb="23" eb="25">
      <t>ハッコウ</t>
    </rPh>
    <rPh sb="26" eb="28">
      <t>メンジョ</t>
    </rPh>
    <phoneticPr fontId="1"/>
  </si>
  <si>
    <t>　※企業体の請求が発生する場合は単独の総括表で提出してください。</t>
    <rPh sb="2" eb="5">
      <t>キギョウタイ</t>
    </rPh>
    <rPh sb="6" eb="8">
      <t>セイキュウ</t>
    </rPh>
    <rPh sb="9" eb="11">
      <t>ハッセイ</t>
    </rPh>
    <rPh sb="13" eb="15">
      <t>バアイ</t>
    </rPh>
    <rPh sb="16" eb="18">
      <t>タンドク</t>
    </rPh>
    <rPh sb="19" eb="22">
      <t>ソウカツヒョウ</t>
    </rPh>
    <rPh sb="23" eb="25">
      <t>テイシュツ</t>
    </rPh>
    <phoneticPr fontId="1"/>
  </si>
  <si>
    <t>Ｃ工事　○○工事</t>
    <rPh sb="1" eb="3">
      <t>コウジ</t>
    </rPh>
    <rPh sb="6" eb="8">
      <t>コウジ</t>
    </rPh>
    <phoneticPr fontId="1"/>
  </si>
  <si>
    <t>Ｃ工事　△△工事</t>
    <rPh sb="1" eb="3">
      <t>コウジ</t>
    </rPh>
    <rPh sb="6" eb="8">
      <t>コウジ</t>
    </rPh>
    <phoneticPr fontId="1"/>
  </si>
  <si>
    <t>　※内訳書は任意様式でもかまいません。</t>
    <rPh sb="2" eb="5">
      <t>ウチワケショ</t>
    </rPh>
    <rPh sb="6" eb="8">
      <t>ニンイ</t>
    </rPh>
    <rPh sb="8" eb="10">
      <t>ヨウシキ</t>
    </rPh>
    <phoneticPr fontId="1"/>
  </si>
  <si>
    <t>(Ａ)請求書</t>
    <rPh sb="3" eb="6">
      <t>セイキュウショ</t>
    </rPh>
    <phoneticPr fontId="1"/>
  </si>
  <si>
    <t>総括表</t>
    <rPh sb="0" eb="3">
      <t>ソウカツヒョウ</t>
    </rPh>
    <phoneticPr fontId="1"/>
  </si>
  <si>
    <t>　また項目が多い場合は、請求書と合わせ内訳書を作成し提出してください。</t>
    <rPh sb="3" eb="5">
      <t>コウモク</t>
    </rPh>
    <rPh sb="6" eb="7">
      <t>オオ</t>
    </rPh>
    <rPh sb="8" eb="10">
      <t>バアイ</t>
    </rPh>
    <rPh sb="12" eb="15">
      <t>セイキュウショ</t>
    </rPh>
    <rPh sb="16" eb="17">
      <t>ア</t>
    </rPh>
    <rPh sb="19" eb="22">
      <t>ウチワケショ</t>
    </rPh>
    <rPh sb="23" eb="25">
      <t>サクセイ</t>
    </rPh>
    <rPh sb="26" eb="28">
      <t>テイシュツ</t>
    </rPh>
    <phoneticPr fontId="1"/>
  </si>
  <si>
    <t>・現場毎(同一現場で複数の契約がある場合は契約毎)に作成し、２部現場へ提出してください。</t>
    <rPh sb="1" eb="3">
      <t>ゲンバ</t>
    </rPh>
    <rPh sb="3" eb="4">
      <t>ゴト</t>
    </rPh>
    <rPh sb="5" eb="7">
      <t>ドウイツ</t>
    </rPh>
    <rPh sb="7" eb="9">
      <t>ゲンバ</t>
    </rPh>
    <rPh sb="10" eb="12">
      <t>フクスウ</t>
    </rPh>
    <rPh sb="13" eb="15">
      <t>ケイヤク</t>
    </rPh>
    <rPh sb="18" eb="20">
      <t>バアイ</t>
    </rPh>
    <rPh sb="21" eb="23">
      <t>ケイヤク</t>
    </rPh>
    <rPh sb="23" eb="24">
      <t>ゴト</t>
    </rPh>
    <rPh sb="26" eb="28">
      <t>サクセイ</t>
    </rPh>
    <rPh sb="31" eb="32">
      <t>ブ</t>
    </rPh>
    <rPh sb="32" eb="34">
      <t>ゲンバ</t>
    </rPh>
    <rPh sb="35" eb="37">
      <t>テイシュツ</t>
    </rPh>
    <phoneticPr fontId="1"/>
  </si>
  <si>
    <t>共通事項</t>
    <rPh sb="0" eb="2">
      <t>キョウツウ</t>
    </rPh>
    <rPh sb="2" eb="4">
      <t>ジコウ</t>
    </rPh>
    <phoneticPr fontId="1"/>
  </si>
  <si>
    <t>・記入する金額は全て税込としてください。</t>
    <rPh sb="1" eb="3">
      <t>キニュウ</t>
    </rPh>
    <rPh sb="5" eb="7">
      <t>キンガク</t>
    </rPh>
    <rPh sb="8" eb="9">
      <t>スベ</t>
    </rPh>
    <rPh sb="10" eb="12">
      <t>ゼイコ</t>
    </rPh>
    <phoneticPr fontId="1"/>
  </si>
  <si>
    <t>○詳細な記入方法は別シートの例を確認してください。</t>
    <rPh sb="1" eb="3">
      <t>ショウサイ</t>
    </rPh>
    <rPh sb="4" eb="6">
      <t>キニュウ</t>
    </rPh>
    <rPh sb="6" eb="8">
      <t>ホウホウ</t>
    </rPh>
    <rPh sb="16" eb="18">
      <t>カクニン</t>
    </rPh>
    <phoneticPr fontId="1"/>
  </si>
  <si>
    <t>・(A)請求書を基に発生分を記入し、１部を本社へ提出してください。</t>
    <rPh sb="3" eb="6">
      <t>セイキュウショ</t>
    </rPh>
    <rPh sb="7" eb="8">
      <t>モト</t>
    </rPh>
    <rPh sb="9" eb="11">
      <t>ハッセイ</t>
    </rPh>
    <rPh sb="11" eb="12">
      <t>ブン</t>
    </rPh>
    <rPh sb="13" eb="15">
      <t>キニュウ</t>
    </rPh>
    <rPh sb="19" eb="20">
      <t>ブ</t>
    </rPh>
    <rPh sb="21" eb="23">
      <t>ホンシャ</t>
    </rPh>
    <rPh sb="24" eb="26">
      <t>テイシュツ</t>
    </rPh>
    <phoneticPr fontId="1"/>
  </si>
  <si>
    <t>【１部印刷し本社提出】</t>
    <rPh sb="2" eb="3">
      <t>ブ</t>
    </rPh>
    <rPh sb="3" eb="5">
      <t>インサツ</t>
    </rPh>
    <rPh sb="6" eb="8">
      <t>ホンシャ</t>
    </rPh>
    <rPh sb="8" eb="10">
      <t>テイシュツ</t>
    </rPh>
    <phoneticPr fontId="1"/>
  </si>
  <si>
    <t>【２部印刷し現場提出】　翌月５日必着</t>
    <rPh sb="2" eb="3">
      <t>ブ</t>
    </rPh>
    <rPh sb="3" eb="5">
      <t>インサツ</t>
    </rPh>
    <rPh sb="6" eb="8">
      <t>ゲンバ</t>
    </rPh>
    <rPh sb="8" eb="10">
      <t>テイシュツ</t>
    </rPh>
    <rPh sb="12" eb="14">
      <t>ヨクゲツ</t>
    </rPh>
    <rPh sb="15" eb="16">
      <t>ニチ</t>
    </rPh>
    <rPh sb="16" eb="18">
      <t>ヒッチャク</t>
    </rPh>
    <phoneticPr fontId="1"/>
  </si>
  <si>
    <t>＜安全協力会費について＞</t>
    <rPh sb="1" eb="3">
      <t>アンゼン</t>
    </rPh>
    <rPh sb="3" eb="5">
      <t>キョウリョク</t>
    </rPh>
    <rPh sb="5" eb="7">
      <t>カイヒ</t>
    </rPh>
    <phoneticPr fontId="1"/>
  </si>
  <si>
    <t>建設業法第24条の6に基づき、安全衛生に関する指導や巡回活動、</t>
    <rPh sb="0" eb="3">
      <t>ケンセツギョウ</t>
    </rPh>
    <rPh sb="3" eb="4">
      <t>ホウ</t>
    </rPh>
    <rPh sb="4" eb="5">
      <t>ダイ</t>
    </rPh>
    <rPh sb="7" eb="8">
      <t>ジョウ</t>
    </rPh>
    <rPh sb="11" eb="12">
      <t>モト</t>
    </rPh>
    <phoneticPr fontId="1"/>
  </si>
  <si>
    <t>啓発活動の一環に関する費用に充当しております。</t>
    <phoneticPr fontId="1"/>
  </si>
  <si>
    <t>　</t>
    <phoneticPr fontId="1"/>
  </si>
  <si>
    <t>※課税対象外のため、インボイスの発行は行っておりません。</t>
    <phoneticPr fontId="1"/>
  </si>
  <si>
    <t>・安全協力会費として、支払金額より0.3％差し引かせていただきます。</t>
    <rPh sb="1" eb="3">
      <t>アンゼン</t>
    </rPh>
    <rPh sb="3" eb="5">
      <t>キョウリョク</t>
    </rPh>
    <rPh sb="5" eb="7">
      <t>カイヒ</t>
    </rPh>
    <rPh sb="11" eb="13">
      <t>シハライ</t>
    </rPh>
    <rPh sb="13" eb="15">
      <t>キンガク</t>
    </rPh>
    <phoneticPr fontId="1"/>
  </si>
  <si>
    <t>・期日を過ぎる場合は本社総務部あてにＦＡＸにてご連絡ください。</t>
    <rPh sb="1" eb="3">
      <t>キジツ</t>
    </rPh>
    <rPh sb="4" eb="5">
      <t>ス</t>
    </rPh>
    <rPh sb="7" eb="9">
      <t>バアイ</t>
    </rPh>
    <rPh sb="10" eb="12">
      <t>ホンシャ</t>
    </rPh>
    <rPh sb="12" eb="14">
      <t>ソウム</t>
    </rPh>
    <rPh sb="14" eb="15">
      <t>ブ</t>
    </rPh>
    <rPh sb="24" eb="26">
      <t>レンラク</t>
    </rPh>
    <phoneticPr fontId="1"/>
  </si>
  <si>
    <t>樋下建設㈱総務部</t>
    <rPh sb="0" eb="2">
      <t>トイシタ</t>
    </rPh>
    <rPh sb="2" eb="4">
      <t>ケンセツ</t>
    </rPh>
    <rPh sb="5" eb="7">
      <t>ソウム</t>
    </rPh>
    <rPh sb="7" eb="8">
      <t>ブ</t>
    </rPh>
    <phoneticPr fontId="1"/>
  </si>
  <si>
    <t>TEL：019-659-2277　FAX：019-659-0200</t>
    <phoneticPr fontId="1"/>
  </si>
  <si>
    <t>＜問い合わせ先＞</t>
    <rPh sb="1" eb="2">
      <t>ト</t>
    </rPh>
    <rPh sb="3" eb="4">
      <t>ア</t>
    </rPh>
    <rPh sb="6" eb="7">
      <t>サキ</t>
    </rPh>
    <phoneticPr fontId="1"/>
  </si>
  <si>
    <t>〒020-0051　岩手県盛岡市下太田下川原100番1号</t>
    <phoneticPr fontId="1"/>
  </si>
  <si>
    <t>翌月５日必着</t>
    <rPh sb="0" eb="2">
      <t>ヨクゲツ</t>
    </rPh>
    <rPh sb="3" eb="4">
      <t>ニチ</t>
    </rPh>
    <rPh sb="4" eb="6">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</si>
</sst>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numFmt numFmtId="177" formatCode="[DBNum3][$-411]0"/>
    <numFmt numFmtId="178" formatCode="[DBNum3][$-411]#,##0"/>
    <numFmt numFmtId="179" formatCode="[DBNum3][$-411]\￥#,##0&quot;－&quot;"/>
    <numFmt numFmtId="180" formatCode="[DBNum3][$-411]0000000"/>
    <numFmt numFmtId="181" formatCode="[DBNum3][$-411]000000"/>
    <numFmt numFmtId="182" formatCode="\T0"/>
  </numFmts>
  <fonts count="2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22"/>
      <color theme="1"/>
      <name val="ＭＳ 明朝"/>
      <family val="1"/>
      <charset val="128"/>
    </font>
    <font>
      <sz val="11"/>
      <color theme="0"/>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8"/>
      <color theme="1"/>
      <name val="ＭＳ 明朝"/>
      <family val="1"/>
      <charset val="128"/>
    </font>
    <font>
      <sz val="20"/>
      <color theme="1"/>
      <name val="ＭＳ 明朝"/>
      <family val="1"/>
      <charset val="128"/>
    </font>
    <font>
      <sz val="9"/>
      <color indexed="81"/>
      <name val="MS P ゴシック"/>
      <family val="3"/>
      <charset val="128"/>
    </font>
    <font>
      <sz val="14"/>
      <color rgb="FFFF0000"/>
      <name val="ＭＳ 明朝"/>
      <family val="1"/>
      <charset val="128"/>
    </font>
    <font>
      <sz val="12"/>
      <color rgb="FFFF0000"/>
      <name val="ＭＳ 明朝"/>
      <family val="1"/>
      <charset val="128"/>
    </font>
    <font>
      <sz val="9"/>
      <color rgb="FFFF0000"/>
      <name val="ＭＳ 明朝"/>
      <family val="1"/>
      <charset val="128"/>
    </font>
    <font>
      <sz val="11"/>
      <color rgb="FFFF0000"/>
      <name val="ＭＳ 明朝"/>
      <family val="1"/>
      <charset val="128"/>
    </font>
    <font>
      <sz val="18"/>
      <color theme="1"/>
      <name val="ＭＳ Ｐゴシック"/>
      <family val="3"/>
      <charset val="128"/>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6"/>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bgColor indexed="64"/>
      </patternFill>
    </fill>
  </fills>
  <borders count="111">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indexed="64"/>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top style="thin">
        <color indexed="64"/>
      </top>
      <bottom style="hair">
        <color auto="1"/>
      </bottom>
      <diagonal/>
    </border>
    <border>
      <left/>
      <right style="thin">
        <color auto="1"/>
      </right>
      <top style="thin">
        <color indexed="64"/>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hair">
        <color auto="1"/>
      </left>
      <right style="hair">
        <color auto="1"/>
      </right>
      <top style="thin">
        <color auto="1"/>
      </top>
      <bottom/>
      <diagonal/>
    </border>
    <border>
      <left style="hair">
        <color auto="1"/>
      </left>
      <right/>
      <top style="thin">
        <color auto="1"/>
      </top>
      <bottom/>
      <diagonal/>
    </border>
    <border>
      <left style="hair">
        <color auto="1"/>
      </left>
      <right style="hair">
        <color auto="1"/>
      </right>
      <top/>
      <bottom style="thin">
        <color indexed="64"/>
      </bottom>
      <diagonal/>
    </border>
    <border>
      <left style="hair">
        <color auto="1"/>
      </left>
      <right style="hair">
        <color auto="1"/>
      </right>
      <top style="medium">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style="hair">
        <color indexed="64"/>
      </top>
      <bottom/>
      <diagonal/>
    </border>
    <border>
      <left style="medium">
        <color indexed="64"/>
      </left>
      <right/>
      <top/>
      <bottom/>
      <diagonal/>
    </border>
    <border>
      <left style="hair">
        <color auto="1"/>
      </left>
      <right style="hair">
        <color auto="1"/>
      </right>
      <top/>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style="thin">
        <color auto="1"/>
      </top>
      <bottom/>
      <diagonal/>
    </border>
    <border>
      <left/>
      <right style="hair">
        <color auto="1"/>
      </right>
      <top/>
      <bottom style="thin">
        <color indexed="64"/>
      </bottom>
      <diagonal/>
    </border>
    <border>
      <left style="hair">
        <color auto="1"/>
      </left>
      <right/>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style="thin">
        <color indexed="64"/>
      </top>
      <bottom style="thin">
        <color indexed="64"/>
      </bottom>
      <diagonal/>
    </border>
    <border>
      <left/>
      <right style="medium">
        <color theme="4" tint="-0.24994659260841701"/>
      </right>
      <top style="thin">
        <color indexed="64"/>
      </top>
      <bottom style="thin">
        <color indexed="64"/>
      </bottom>
      <diagonal/>
    </border>
    <border>
      <left/>
      <right/>
      <top/>
      <bottom style="medium">
        <color theme="4" tint="-0.2499465926084170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style="thin">
        <color indexed="64"/>
      </top>
      <bottom style="thin">
        <color indexed="64"/>
      </bottom>
      <diagonal/>
    </border>
    <border>
      <left/>
      <right style="medium">
        <color theme="4" tint="-0.499984740745262"/>
      </right>
      <top style="thin">
        <color indexed="64"/>
      </top>
      <bottom style="thin">
        <color indexed="64"/>
      </bottom>
      <diagonal/>
    </border>
    <border>
      <left style="medium">
        <color theme="4" tint="-0.499984740745262"/>
      </left>
      <right/>
      <top style="thin">
        <color indexed="64"/>
      </top>
      <bottom/>
      <diagonal/>
    </border>
    <border>
      <left/>
      <right style="medium">
        <color theme="4" tint="-0.499984740745262"/>
      </right>
      <top style="thin">
        <color indexed="64"/>
      </top>
      <bottom/>
      <diagonal/>
    </border>
    <border>
      <left style="medium">
        <color theme="4" tint="-0.499984740745262"/>
      </left>
      <right/>
      <top style="thin">
        <color indexed="64"/>
      </top>
      <bottom style="medium">
        <color theme="4" tint="-0.499984740745262"/>
      </bottom>
      <diagonal/>
    </border>
    <border>
      <left/>
      <right/>
      <top style="thin">
        <color indexed="64"/>
      </top>
      <bottom style="medium">
        <color theme="4" tint="-0.499984740745262"/>
      </bottom>
      <diagonal/>
    </border>
    <border>
      <left/>
      <right style="hair">
        <color auto="1"/>
      </right>
      <top style="thin">
        <color auto="1"/>
      </top>
      <bottom style="medium">
        <color theme="4" tint="-0.499984740745262"/>
      </bottom>
      <diagonal/>
    </border>
    <border>
      <left style="hair">
        <color auto="1"/>
      </left>
      <right/>
      <top style="thin">
        <color auto="1"/>
      </top>
      <bottom style="medium">
        <color theme="4" tint="-0.499984740745262"/>
      </bottom>
      <diagonal/>
    </border>
    <border>
      <left/>
      <right style="medium">
        <color theme="4" tint="-0.499984740745262"/>
      </right>
      <top style="thin">
        <color indexed="64"/>
      </top>
      <bottom style="medium">
        <color theme="4" tint="-0.499984740745262"/>
      </bottom>
      <diagonal/>
    </border>
    <border>
      <left style="medium">
        <color theme="4" tint="-0.499984740745262"/>
      </left>
      <right/>
      <top style="thin">
        <color indexed="64"/>
      </top>
      <bottom style="hair">
        <color indexed="64"/>
      </bottom>
      <diagonal/>
    </border>
    <border>
      <left/>
      <right style="medium">
        <color theme="4" tint="-0.499984740745262"/>
      </right>
      <top style="thin">
        <color indexed="64"/>
      </top>
      <bottom style="hair">
        <color auto="1"/>
      </bottom>
      <diagonal/>
    </border>
    <border>
      <left style="medium">
        <color theme="4" tint="-0.499984740745262"/>
      </left>
      <right/>
      <top style="hair">
        <color indexed="64"/>
      </top>
      <bottom style="thin">
        <color indexed="64"/>
      </bottom>
      <diagonal/>
    </border>
    <border>
      <left/>
      <right style="medium">
        <color theme="4" tint="-0.499984740745262"/>
      </right>
      <top style="hair">
        <color indexed="64"/>
      </top>
      <bottom style="thin">
        <color indexed="64"/>
      </bottom>
      <diagonal/>
    </border>
    <border>
      <left style="medium">
        <color theme="4" tint="-0.499984740745262"/>
      </left>
      <right style="thin">
        <color auto="1"/>
      </right>
      <top style="thin">
        <color auto="1"/>
      </top>
      <bottom style="thin">
        <color auto="1"/>
      </bottom>
      <diagonal/>
    </border>
    <border>
      <left style="hair">
        <color indexed="64"/>
      </left>
      <right style="medium">
        <color theme="4" tint="-0.499984740745262"/>
      </right>
      <top style="medium">
        <color indexed="64"/>
      </top>
      <bottom style="hair">
        <color indexed="64"/>
      </bottom>
      <diagonal/>
    </border>
    <border>
      <left style="hair">
        <color indexed="64"/>
      </left>
      <right style="medium">
        <color theme="4" tint="-0.499984740745262"/>
      </right>
      <top style="hair">
        <color indexed="64"/>
      </top>
      <bottom style="hair">
        <color indexed="64"/>
      </bottom>
      <diagonal/>
    </border>
    <border>
      <left style="hair">
        <color indexed="64"/>
      </left>
      <right style="medium">
        <color theme="4" tint="-0.499984740745262"/>
      </right>
      <top style="hair">
        <color indexed="64"/>
      </top>
      <bottom style="thin">
        <color indexed="64"/>
      </bottom>
      <diagonal/>
    </border>
    <border>
      <left style="medium">
        <color theme="4" tint="-0.499984740745262"/>
      </left>
      <right style="thin">
        <color auto="1"/>
      </right>
      <top style="thin">
        <color auto="1"/>
      </top>
      <bottom style="medium">
        <color theme="4" tint="-0.499984740745262"/>
      </bottom>
      <diagonal/>
    </border>
    <border>
      <left style="thin">
        <color auto="1"/>
      </left>
      <right style="thin">
        <color auto="1"/>
      </right>
      <top style="thin">
        <color auto="1"/>
      </top>
      <bottom style="medium">
        <color theme="4" tint="-0.499984740745262"/>
      </bottom>
      <diagonal/>
    </border>
    <border>
      <left/>
      <right/>
      <top/>
      <bottom style="medium">
        <color theme="4" tint="-0.499984740745262"/>
      </bottom>
      <diagonal/>
    </border>
    <border>
      <left style="medium">
        <color indexed="64"/>
      </left>
      <right/>
      <top/>
      <bottom style="medium">
        <color theme="4" tint="-0.499984740745262"/>
      </bottom>
      <diagonal/>
    </border>
    <border>
      <left/>
      <right style="hair">
        <color auto="1"/>
      </right>
      <top/>
      <bottom style="medium">
        <color theme="4" tint="-0.499984740745262"/>
      </bottom>
      <diagonal/>
    </border>
    <border>
      <left style="hair">
        <color auto="1"/>
      </left>
      <right style="hair">
        <color auto="1"/>
      </right>
      <top/>
      <bottom style="medium">
        <color theme="4" tint="-0.499984740745262"/>
      </bottom>
      <diagonal/>
    </border>
    <border>
      <left style="hair">
        <color indexed="64"/>
      </left>
      <right style="medium">
        <color theme="4" tint="-0.499984740745262"/>
      </right>
      <top/>
      <bottom style="medium">
        <color theme="4" tint="-0.499984740745262"/>
      </bottom>
      <diagonal/>
    </border>
    <border>
      <left style="medium">
        <color theme="4" tint="-0.24994659260841701"/>
      </left>
      <right/>
      <top/>
      <bottom style="thin">
        <color indexed="64"/>
      </bottom>
      <diagonal/>
    </border>
    <border>
      <left/>
      <right style="medium">
        <color theme="4" tint="-0.24994659260841701"/>
      </right>
      <top style="thin">
        <color indexed="64"/>
      </top>
      <bottom/>
      <diagonal/>
    </border>
    <border>
      <left/>
      <right style="medium">
        <color theme="4" tint="-0.24994659260841701"/>
      </right>
      <top/>
      <bottom style="thin">
        <color indexed="64"/>
      </bottom>
      <diagonal/>
    </border>
    <border>
      <left style="medium">
        <color theme="4" tint="-0.24994659260841701"/>
      </left>
      <right/>
      <top style="thin">
        <color indexed="64"/>
      </top>
      <bottom style="medium">
        <color theme="4" tint="-0.24994659260841701"/>
      </bottom>
      <diagonal/>
    </border>
    <border>
      <left/>
      <right/>
      <top style="thin">
        <color indexed="64"/>
      </top>
      <bottom style="medium">
        <color theme="4" tint="-0.24994659260841701"/>
      </bottom>
      <diagonal/>
    </border>
    <border>
      <left/>
      <right style="thin">
        <color indexed="64"/>
      </right>
      <top style="thin">
        <color auto="1"/>
      </top>
      <bottom style="medium">
        <color theme="4" tint="-0.24994659260841701"/>
      </bottom>
      <diagonal/>
    </border>
    <border>
      <left style="thin">
        <color indexed="64"/>
      </left>
      <right/>
      <top style="thin">
        <color indexed="64"/>
      </top>
      <bottom style="medium">
        <color theme="4" tint="-0.24994659260841701"/>
      </bottom>
      <diagonal/>
    </border>
    <border>
      <left style="thin">
        <color indexed="64"/>
      </left>
      <right/>
      <top/>
      <bottom style="medium">
        <color theme="4" tint="-0.24994659260841701"/>
      </bottom>
      <diagonal/>
    </border>
    <border>
      <left/>
      <right style="thin">
        <color indexed="64"/>
      </right>
      <top/>
      <bottom style="medium">
        <color theme="4" tint="-0.24994659260841701"/>
      </bottom>
      <diagonal/>
    </border>
    <border>
      <left style="thin">
        <color indexed="64"/>
      </left>
      <right/>
      <top style="hair">
        <color indexed="64"/>
      </top>
      <bottom style="medium">
        <color theme="4" tint="-0.24994659260841701"/>
      </bottom>
      <diagonal/>
    </border>
    <border>
      <left/>
      <right/>
      <top style="hair">
        <color indexed="64"/>
      </top>
      <bottom style="medium">
        <color theme="4" tint="-0.24994659260841701"/>
      </bottom>
      <diagonal/>
    </border>
    <border>
      <left/>
      <right style="medium">
        <color theme="4" tint="-0.24994659260841701"/>
      </right>
      <top style="hair">
        <color indexed="64"/>
      </top>
      <bottom style="medium">
        <color theme="4" tint="-0.24994659260841701"/>
      </bottom>
      <diagonal/>
    </border>
    <border>
      <left style="medium">
        <color theme="4" tint="-0.24994659260841701"/>
      </left>
      <right/>
      <top style="thin">
        <color indexed="64"/>
      </top>
      <bottom/>
      <diagonal/>
    </border>
    <border>
      <left style="thin">
        <color indexed="64"/>
      </left>
      <right/>
      <top style="hair">
        <color indexed="64"/>
      </top>
      <bottom/>
      <diagonal/>
    </border>
    <border>
      <left/>
      <right style="medium">
        <color theme="4" tint="-0.24994659260841701"/>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1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3" fillId="0" borderId="1"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right"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7" xfId="0" applyFont="1" applyBorder="1">
      <alignment vertical="center"/>
    </xf>
    <xf numFmtId="0" fontId="9" fillId="0" borderId="6" xfId="0" applyFont="1" applyBorder="1" applyAlignment="1">
      <alignment horizontal="left" vertical="center"/>
    </xf>
    <xf numFmtId="0" fontId="3" fillId="0" borderId="6" xfId="0" applyFont="1" applyBorder="1">
      <alignment vertical="center"/>
    </xf>
    <xf numFmtId="0" fontId="9" fillId="0" borderId="6" xfId="0" applyFont="1" applyBorder="1">
      <alignment vertical="center"/>
    </xf>
    <xf numFmtId="0" fontId="9" fillId="0" borderId="1" xfId="0" applyFont="1" applyBorder="1">
      <alignment vertical="center"/>
    </xf>
    <xf numFmtId="0" fontId="9" fillId="0" borderId="0" xfId="0" applyFont="1" applyAlignment="1">
      <alignment vertical="top"/>
    </xf>
    <xf numFmtId="0" fontId="9" fillId="0" borderId="0" xfId="0" applyFont="1" applyAlignment="1">
      <alignment horizontal="right" vertical="top"/>
    </xf>
    <xf numFmtId="0" fontId="8" fillId="0" borderId="1" xfId="0" applyFont="1" applyBorder="1">
      <alignment vertical="center"/>
    </xf>
    <xf numFmtId="0" fontId="9" fillId="0" borderId="0" xfId="0" applyFont="1" applyAlignment="1">
      <alignment horizontal="left" vertical="center"/>
    </xf>
    <xf numFmtId="0" fontId="11" fillId="0" borderId="0" xfId="0" applyFont="1" applyAlignment="1">
      <alignment horizontal="left"/>
    </xf>
    <xf numFmtId="0" fontId="11" fillId="0" borderId="0" xfId="0" applyFont="1" applyAlignment="1">
      <alignment horizontal="right"/>
    </xf>
    <xf numFmtId="0" fontId="9" fillId="0" borderId="0" xfId="0" applyFont="1" applyAlignment="1">
      <alignment horizontal="left"/>
    </xf>
    <xf numFmtId="0" fontId="9" fillId="0" borderId="0" xfId="0" applyFont="1" applyAlignment="1">
      <alignment horizontal="right"/>
    </xf>
    <xf numFmtId="0" fontId="8" fillId="0" borderId="9" xfId="0" applyFont="1" applyBorder="1">
      <alignment vertical="center"/>
    </xf>
    <xf numFmtId="0" fontId="9" fillId="0" borderId="2" xfId="0" applyFont="1" applyBorder="1">
      <alignment vertical="center"/>
    </xf>
    <xf numFmtId="0" fontId="4" fillId="0" borderId="0" xfId="0" applyFont="1" applyAlignment="1">
      <alignment horizontal="center" vertical="center"/>
    </xf>
    <xf numFmtId="0" fontId="3" fillId="0" borderId="0" xfId="0" applyFont="1" applyAlignment="1"/>
    <xf numFmtId="0" fontId="5" fillId="0" borderId="0" xfId="0" applyFont="1" applyAlignment="1">
      <alignment horizontal="center" wrapText="1"/>
    </xf>
    <xf numFmtId="179" fontId="5" fillId="0" borderId="0" xfId="0" applyNumberFormat="1" applyFont="1" applyAlignment="1"/>
    <xf numFmtId="0" fontId="5" fillId="0" borderId="0" xfId="0" applyFont="1" applyAlignment="1"/>
    <xf numFmtId="0" fontId="7" fillId="0" borderId="0" xfId="0" applyFont="1">
      <alignment vertical="center"/>
    </xf>
    <xf numFmtId="0" fontId="3" fillId="0" borderId="0" xfId="0" applyFont="1" applyAlignment="1">
      <alignment horizontal="right"/>
    </xf>
    <xf numFmtId="0" fontId="5" fillId="0" borderId="0" xfId="0" applyFont="1" applyAlignment="1">
      <alignment horizontal="center" vertical="center"/>
    </xf>
    <xf numFmtId="0" fontId="9" fillId="0" borderId="0" xfId="0" applyFont="1" applyAlignment="1">
      <alignment horizontal="left" vertical="top"/>
    </xf>
    <xf numFmtId="0" fontId="9" fillId="0" borderId="2" xfId="0" applyFont="1" applyBorder="1" applyAlignment="1">
      <alignment horizontal="right" vertical="center"/>
    </xf>
    <xf numFmtId="179" fontId="5" fillId="0" borderId="0" xfId="0" applyNumberFormat="1" applyFont="1">
      <alignment vertical="center"/>
    </xf>
    <xf numFmtId="177" fontId="10" fillId="0" borderId="0" xfId="0" applyNumberFormat="1" applyFont="1">
      <alignment vertical="center"/>
    </xf>
    <xf numFmtId="0" fontId="5" fillId="0" borderId="0" xfId="0" applyFont="1" applyAlignment="1">
      <alignment horizontal="center" vertical="center" wrapText="1"/>
    </xf>
    <xf numFmtId="179" fontId="14" fillId="0" borderId="2" xfId="0" applyNumberFormat="1" applyFont="1" applyBorder="1" applyAlignment="1">
      <alignment horizontal="left" vertical="center"/>
    </xf>
    <xf numFmtId="179" fontId="14" fillId="0" borderId="2" xfId="0" applyNumberFormat="1" applyFont="1" applyBorder="1" applyAlignment="1">
      <alignment horizontal="left"/>
    </xf>
    <xf numFmtId="0" fontId="4" fillId="0" borderId="0" xfId="0" applyFont="1" applyAlignment="1">
      <alignment horizontal="left" vertical="center" indent="1"/>
    </xf>
    <xf numFmtId="179" fontId="14" fillId="0" borderId="0" xfId="0" applyNumberFormat="1" applyFont="1" applyAlignment="1"/>
    <xf numFmtId="0" fontId="3" fillId="0" borderId="0" xfId="0" applyFont="1" applyAlignment="1">
      <alignment horizontal="center" vertical="center"/>
    </xf>
    <xf numFmtId="14" fontId="3"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lignment vertical="center"/>
    </xf>
    <xf numFmtId="0" fontId="3" fillId="0" borderId="29" xfId="0" applyFont="1" applyBorder="1" applyAlignment="1">
      <alignment horizontal="center" vertical="center"/>
    </xf>
    <xf numFmtId="9" fontId="3" fillId="0" borderId="31" xfId="0" applyNumberFormat="1" applyFont="1" applyBorder="1" applyAlignment="1">
      <alignment horizontal="center" vertical="center"/>
    </xf>
    <xf numFmtId="0" fontId="3" fillId="0" borderId="0" xfId="0" applyFont="1" applyAlignment="1">
      <alignment horizontal="left" vertical="center" indent="1"/>
    </xf>
    <xf numFmtId="9" fontId="3" fillId="0" borderId="0" xfId="0" applyNumberFormat="1" applyFont="1">
      <alignment vertical="center"/>
    </xf>
    <xf numFmtId="0" fontId="3" fillId="0" borderId="38" xfId="0" applyFont="1" applyBorder="1" applyAlignment="1">
      <alignment horizontal="center" vertical="center"/>
    </xf>
    <xf numFmtId="0" fontId="10" fillId="0" borderId="0" xfId="0" applyFont="1" applyAlignment="1">
      <alignment horizontal="right" vertical="top"/>
    </xf>
    <xf numFmtId="9" fontId="3" fillId="0" borderId="51" xfId="0" applyNumberFormat="1" applyFont="1" applyBorder="1" applyAlignment="1">
      <alignment horizontal="center" vertical="center"/>
    </xf>
    <xf numFmtId="0" fontId="3" fillId="0" borderId="49" xfId="0" applyFont="1" applyBorder="1" applyAlignment="1">
      <alignment horizontal="center" vertical="center"/>
    </xf>
    <xf numFmtId="38" fontId="3" fillId="0" borderId="0" xfId="1" applyFont="1" applyBorder="1">
      <alignment vertical="center"/>
    </xf>
    <xf numFmtId="38" fontId="3" fillId="0" borderId="52" xfId="1" applyFont="1" applyBorder="1">
      <alignment vertical="center"/>
    </xf>
    <xf numFmtId="0" fontId="3" fillId="0" borderId="53" xfId="0" applyFont="1" applyBorder="1">
      <alignment vertical="center"/>
    </xf>
    <xf numFmtId="0" fontId="3" fillId="0" borderId="51" xfId="0" applyFont="1" applyBorder="1" applyAlignment="1">
      <alignment horizontal="center" vertical="center"/>
    </xf>
    <xf numFmtId="38" fontId="3" fillId="0" borderId="31" xfId="1" applyFont="1" applyBorder="1">
      <alignment vertical="center"/>
    </xf>
    <xf numFmtId="0" fontId="3" fillId="0" borderId="32" xfId="0" applyFont="1" applyBorder="1">
      <alignment vertical="center"/>
    </xf>
    <xf numFmtId="9" fontId="3" fillId="0" borderId="29"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38" fontId="3" fillId="0" borderId="31" xfId="1" applyFont="1" applyBorder="1" applyAlignment="1">
      <alignment horizontal="center" vertical="center"/>
    </xf>
    <xf numFmtId="38" fontId="3" fillId="0" borderId="32" xfId="1" applyFont="1" applyBorder="1" applyAlignment="1">
      <alignment horizontal="center" vertical="center"/>
    </xf>
    <xf numFmtId="0" fontId="3" fillId="0" borderId="52" xfId="0" applyFont="1" applyBorder="1" applyAlignment="1">
      <alignment horizontal="center" vertical="center"/>
    </xf>
    <xf numFmtId="0" fontId="3" fillId="0" borderId="16" xfId="0" applyFont="1" applyBorder="1">
      <alignment vertical="center"/>
    </xf>
    <xf numFmtId="38" fontId="3" fillId="0" borderId="16" xfId="1" applyFont="1" applyBorder="1">
      <alignment vertical="center"/>
    </xf>
    <xf numFmtId="38" fontId="3" fillId="0" borderId="48" xfId="1" applyFont="1" applyBorder="1">
      <alignment vertical="center"/>
    </xf>
    <xf numFmtId="0" fontId="7" fillId="0" borderId="2" xfId="0" applyFont="1" applyBorder="1" applyAlignment="1">
      <alignment horizontal="center" vertical="center"/>
    </xf>
    <xf numFmtId="0" fontId="3" fillId="0" borderId="2" xfId="0" applyFont="1" applyBorder="1" applyAlignment="1">
      <alignment horizontal="right"/>
    </xf>
    <xf numFmtId="0" fontId="13" fillId="0" borderId="0" xfId="0" applyFont="1" applyAlignment="1">
      <alignment horizontal="right" vertical="center"/>
    </xf>
    <xf numFmtId="0" fontId="4" fillId="0" borderId="62" xfId="0" applyFont="1" applyBorder="1" applyAlignment="1">
      <alignment horizontal="left" vertical="center" indent="1"/>
    </xf>
    <xf numFmtId="0" fontId="3" fillId="0" borderId="63" xfId="0" applyFont="1" applyBorder="1">
      <alignment vertical="center"/>
    </xf>
    <xf numFmtId="0" fontId="3" fillId="0" borderId="62" xfId="0" applyFont="1" applyBorder="1">
      <alignment vertical="center"/>
    </xf>
    <xf numFmtId="0" fontId="3" fillId="0" borderId="66" xfId="0" applyFont="1" applyBorder="1">
      <alignment vertical="center"/>
    </xf>
    <xf numFmtId="0" fontId="7" fillId="0" borderId="70" xfId="0" applyFont="1" applyBorder="1" applyAlignment="1">
      <alignment horizontal="center" vertical="center"/>
    </xf>
    <xf numFmtId="0" fontId="3" fillId="0" borderId="71" xfId="0" applyFont="1" applyBorder="1" applyAlignment="1">
      <alignment horizontal="right"/>
    </xf>
    <xf numFmtId="0" fontId="4" fillId="0" borderId="70" xfId="0" applyFont="1" applyBorder="1" applyAlignment="1">
      <alignment horizontal="left" vertical="center" indent="1"/>
    </xf>
    <xf numFmtId="0" fontId="5" fillId="0" borderId="71" xfId="0" applyFont="1" applyBorder="1" applyAlignment="1">
      <alignment vertical="center" shrinkToFit="1"/>
    </xf>
    <xf numFmtId="0" fontId="3" fillId="0" borderId="71" xfId="0" applyFont="1" applyBorder="1">
      <alignment vertical="center"/>
    </xf>
    <xf numFmtId="0" fontId="9" fillId="0" borderId="71" xfId="0" applyFont="1" applyBorder="1" applyAlignment="1">
      <alignment horizontal="left" vertical="top"/>
    </xf>
    <xf numFmtId="0" fontId="5" fillId="0" borderId="70" xfId="0" applyFont="1" applyBorder="1" applyAlignment="1">
      <alignment horizontal="center" vertical="center" wrapText="1"/>
    </xf>
    <xf numFmtId="177" fontId="10" fillId="0" borderId="71" xfId="0" applyNumberFormat="1" applyFont="1" applyBorder="1">
      <alignment vertical="center"/>
    </xf>
    <xf numFmtId="0" fontId="3" fillId="0" borderId="70" xfId="0" applyFont="1" applyBorder="1" applyAlignment="1">
      <alignment horizontal="left" vertical="center" indent="1"/>
    </xf>
    <xf numFmtId="0" fontId="3" fillId="0" borderId="71" xfId="0" applyFont="1" applyBorder="1" applyAlignment="1">
      <alignment horizontal="center" vertical="center"/>
    </xf>
    <xf numFmtId="0" fontId="3" fillId="0" borderId="70" xfId="0" applyFont="1" applyBorder="1">
      <alignment vertical="center"/>
    </xf>
    <xf numFmtId="0" fontId="3" fillId="0" borderId="91" xfId="0" applyFont="1" applyBorder="1">
      <alignment vertical="center"/>
    </xf>
    <xf numFmtId="0" fontId="20" fillId="0" borderId="0" xfId="0" applyFont="1" applyAlignment="1">
      <alignment horizontal="left" vertical="center"/>
    </xf>
    <xf numFmtId="0" fontId="9" fillId="0" borderId="0" xfId="0" applyFont="1" applyAlignment="1"/>
    <xf numFmtId="0" fontId="19" fillId="0" borderId="29" xfId="0" applyFont="1" applyBorder="1" applyAlignment="1">
      <alignment horizontal="center" vertical="center"/>
    </xf>
    <xf numFmtId="177" fontId="16" fillId="0" borderId="0" xfId="0" applyNumberFormat="1" applyFont="1" applyAlignment="1">
      <alignment horizontal="center" vertical="center"/>
    </xf>
    <xf numFmtId="0" fontId="5" fillId="0" borderId="63" xfId="0" applyFont="1" applyBorder="1" applyAlignment="1">
      <alignment horizontal="right"/>
    </xf>
    <xf numFmtId="0" fontId="5" fillId="0" borderId="62" xfId="0" applyFont="1" applyBorder="1" applyAlignment="1">
      <alignment horizontal="center" wrapText="1"/>
    </xf>
    <xf numFmtId="0" fontId="9" fillId="0" borderId="63" xfId="0" applyFont="1" applyBorder="1">
      <alignment vertical="center"/>
    </xf>
    <xf numFmtId="0" fontId="9" fillId="0" borderId="97" xfId="0" applyFont="1" applyBorder="1">
      <alignment vertical="center"/>
    </xf>
    <xf numFmtId="0" fontId="3" fillId="0" borderId="65" xfId="0" applyFont="1" applyBorder="1">
      <alignment vertical="center"/>
    </xf>
    <xf numFmtId="0" fontId="0" fillId="2" borderId="0" xfId="0" applyFill="1">
      <alignment vertical="center"/>
    </xf>
    <xf numFmtId="0" fontId="21" fillId="2" borderId="0" xfId="0" applyFont="1" applyFill="1">
      <alignment vertical="center"/>
    </xf>
    <xf numFmtId="0" fontId="23"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2" fillId="2" borderId="2" xfId="0" applyFont="1" applyFill="1" applyBorder="1" applyAlignment="1">
      <alignment horizontal="center"/>
    </xf>
    <xf numFmtId="0" fontId="10" fillId="0" borderId="0" xfId="0" applyFont="1" applyAlignment="1">
      <alignment horizontal="left" vertical="top"/>
    </xf>
    <xf numFmtId="0" fontId="10" fillId="0" borderId="0" xfId="0" applyFont="1" applyAlignment="1">
      <alignment horizontal="left" vertical="top" shrinkToFit="1"/>
    </xf>
    <xf numFmtId="0" fontId="12" fillId="0" borderId="0" xfId="0" applyFont="1" applyAlignment="1">
      <alignment horizontal="lef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177" fontId="4" fillId="0" borderId="0" xfId="0" applyNumberFormat="1" applyFont="1" applyAlignment="1">
      <alignment horizontal="right" vertical="center" shrinkToFit="1"/>
    </xf>
    <xf numFmtId="0" fontId="7" fillId="0" borderId="0" xfId="0" applyFont="1" applyAlignment="1">
      <alignment horizontal="center" vertical="center"/>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178" fontId="5" fillId="0" borderId="3" xfId="1" applyNumberFormat="1" applyFont="1" applyFill="1" applyBorder="1" applyAlignment="1">
      <alignment horizontal="right" vertical="center" indent="1"/>
    </xf>
    <xf numFmtId="178" fontId="5" fillId="0" borderId="4" xfId="1" applyNumberFormat="1" applyFont="1" applyFill="1" applyBorder="1" applyAlignment="1">
      <alignment horizontal="right" vertical="center" indent="1"/>
    </xf>
    <xf numFmtId="178" fontId="5" fillId="0" borderId="5" xfId="1" applyNumberFormat="1" applyFont="1" applyFill="1" applyBorder="1" applyAlignment="1">
      <alignment horizontal="right" vertical="center" inden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6" xfId="0" applyFont="1" applyBorder="1" applyAlignment="1">
      <alignment horizontal="left" vertical="center"/>
    </xf>
    <xf numFmtId="177" fontId="10" fillId="0" borderId="0" xfId="0" applyNumberFormat="1" applyFont="1" applyAlignment="1">
      <alignment horizontal="left" vertical="center"/>
    </xf>
    <xf numFmtId="177" fontId="10" fillId="0" borderId="2" xfId="0" applyNumberFormat="1"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wrapText="1"/>
    </xf>
    <xf numFmtId="0" fontId="4" fillId="0" borderId="2" xfId="0" applyFont="1" applyBorder="1" applyAlignment="1">
      <alignment horizontal="center" wrapText="1"/>
    </xf>
    <xf numFmtId="179" fontId="13" fillId="0" borderId="0" xfId="0" quotePrefix="1" applyNumberFormat="1" applyFont="1" applyAlignment="1">
      <alignment horizontal="center"/>
    </xf>
    <xf numFmtId="179" fontId="13" fillId="0" borderId="0" xfId="0" applyNumberFormat="1" applyFont="1" applyAlignment="1">
      <alignment horizontal="center"/>
    </xf>
    <xf numFmtId="179" fontId="13" fillId="0" borderId="2" xfId="0" applyNumberFormat="1"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38" fontId="3" fillId="0" borderId="18" xfId="1" applyFont="1" applyBorder="1" applyAlignment="1">
      <alignment horizontal="right" vertical="center" indent="1"/>
    </xf>
    <xf numFmtId="38" fontId="3" fillId="0" borderId="17" xfId="1" applyFont="1" applyBorder="1" applyAlignment="1">
      <alignment horizontal="righ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21" xfId="0" applyFont="1" applyBorder="1" applyAlignment="1">
      <alignment horizontal="left" vertical="center" indent="1"/>
    </xf>
    <xf numFmtId="9"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40" fontId="3" fillId="0" borderId="18" xfId="1" applyNumberFormat="1" applyFont="1" applyBorder="1" applyAlignment="1">
      <alignment horizontal="center" vertical="center"/>
    </xf>
    <xf numFmtId="38" fontId="3" fillId="0" borderId="18" xfId="1" applyFont="1" applyBorder="1" applyAlignment="1">
      <alignment horizontal="center" vertical="center"/>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3" fillId="0" borderId="15" xfId="0" applyFont="1" applyBorder="1" applyAlignment="1">
      <alignment horizontal="center"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37" xfId="1" applyFont="1" applyBorder="1" applyAlignment="1">
      <alignment horizontal="center" vertical="center"/>
    </xf>
    <xf numFmtId="38" fontId="3" fillId="0" borderId="40" xfId="1" applyFont="1" applyBorder="1" applyAlignment="1">
      <alignment horizontal="center" vertical="center"/>
    </xf>
    <xf numFmtId="9" fontId="3" fillId="0" borderId="41" xfId="0" applyNumberFormat="1" applyFont="1" applyBorder="1" applyAlignment="1">
      <alignment horizontal="center" vertical="center"/>
    </xf>
    <xf numFmtId="0" fontId="3" fillId="0" borderId="16"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center" vertical="center"/>
    </xf>
    <xf numFmtId="38" fontId="3" fillId="0" borderId="16" xfId="1" applyFont="1" applyBorder="1" applyAlignment="1">
      <alignment horizontal="right" vertical="center" indent="1"/>
    </xf>
    <xf numFmtId="38" fontId="3" fillId="0" borderId="42" xfId="1" applyFont="1" applyBorder="1" applyAlignment="1">
      <alignment horizontal="right" vertical="center" indent="1"/>
    </xf>
    <xf numFmtId="38" fontId="3" fillId="0" borderId="47" xfId="1" applyFont="1" applyBorder="1" applyAlignment="1">
      <alignment horizontal="right" vertical="center" indent="1"/>
    </xf>
    <xf numFmtId="38" fontId="3" fillId="0" borderId="39" xfId="1" applyFont="1" applyBorder="1" applyAlignment="1">
      <alignment horizontal="center" vertical="center"/>
    </xf>
    <xf numFmtId="38" fontId="3" fillId="0" borderId="44" xfId="0" applyNumberFormat="1" applyFont="1" applyBorder="1" applyAlignment="1">
      <alignment horizontal="right" vertical="center" indent="1"/>
    </xf>
    <xf numFmtId="0" fontId="3" fillId="0" borderId="44" xfId="0" applyFont="1" applyBorder="1" applyAlignment="1">
      <alignment horizontal="right" vertical="center" indent="1"/>
    </xf>
    <xf numFmtId="38" fontId="3" fillId="0" borderId="44" xfId="1" applyFont="1" applyBorder="1" applyAlignment="1">
      <alignment horizontal="right" vertical="center" indent="1"/>
    </xf>
    <xf numFmtId="38" fontId="3" fillId="0" borderId="45" xfId="1" applyFont="1" applyBorder="1" applyAlignment="1">
      <alignment horizontal="right" vertical="center" indent="1"/>
    </xf>
    <xf numFmtId="38" fontId="3" fillId="0" borderId="22" xfId="1" applyFont="1" applyBorder="1" applyAlignment="1">
      <alignment horizontal="center" vertical="center"/>
    </xf>
    <xf numFmtId="38" fontId="3" fillId="0" borderId="21" xfId="1" applyFont="1" applyBorder="1" applyAlignment="1">
      <alignment horizontal="center" vertical="center"/>
    </xf>
    <xf numFmtId="38" fontId="3" fillId="0" borderId="22" xfId="1" applyFont="1" applyBorder="1" applyAlignment="1">
      <alignment horizontal="right" vertical="center" indent="1"/>
    </xf>
    <xf numFmtId="38" fontId="3" fillId="0" borderId="4" xfId="1" applyFont="1" applyBorder="1" applyAlignment="1">
      <alignment horizontal="right" vertical="center" indent="1"/>
    </xf>
    <xf numFmtId="38" fontId="3" fillId="0" borderId="21" xfId="1" applyFont="1" applyBorder="1" applyAlignment="1">
      <alignment horizontal="right" vertical="center" indent="1"/>
    </xf>
    <xf numFmtId="0" fontId="13" fillId="0" borderId="0" xfId="0" applyFont="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left" vertical="center"/>
    </xf>
    <xf numFmtId="0" fontId="3" fillId="0" borderId="34"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left" vertical="center"/>
    </xf>
    <xf numFmtId="9" fontId="3" fillId="0" borderId="17" xfId="0" applyNumberFormat="1" applyFont="1" applyBorder="1" applyAlignment="1">
      <alignment horizontal="center" vertical="center"/>
    </xf>
    <xf numFmtId="38" fontId="3" fillId="0" borderId="20" xfId="1" applyFont="1" applyBorder="1" applyAlignment="1">
      <alignment horizontal="center" vertical="center"/>
    </xf>
    <xf numFmtId="38" fontId="3" fillId="0" borderId="19" xfId="1"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9" xfId="0" applyFont="1" applyBorder="1" applyAlignment="1">
      <alignment horizontal="left" vertical="center" inden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3" fillId="0" borderId="6" xfId="0" applyFont="1" applyBorder="1" applyAlignment="1">
      <alignment horizontal="center" vertical="center"/>
    </xf>
    <xf numFmtId="0" fontId="3" fillId="0" borderId="36" xfId="0" applyFont="1" applyBorder="1" applyAlignment="1">
      <alignment horizontal="center" vertical="center"/>
    </xf>
    <xf numFmtId="38" fontId="3" fillId="0" borderId="3" xfId="1" applyFont="1" applyBorder="1" applyAlignment="1">
      <alignment horizontal="right" vertical="center" indent="1"/>
    </xf>
    <xf numFmtId="38" fontId="3" fillId="0" borderId="5" xfId="1" applyFont="1" applyBorder="1" applyAlignment="1">
      <alignment horizontal="right" vertical="center" indent="1"/>
    </xf>
    <xf numFmtId="38" fontId="3" fillId="0" borderId="0" xfId="1" applyFont="1" applyBorder="1" applyAlignment="1">
      <alignment horizontal="right" vertical="center"/>
    </xf>
    <xf numFmtId="0" fontId="5" fillId="0" borderId="0" xfId="0" applyFont="1" applyAlignment="1">
      <alignment horizontal="left" indent="1"/>
    </xf>
    <xf numFmtId="0" fontId="10" fillId="0" borderId="0" xfId="0" applyFont="1" applyAlignment="1">
      <alignment horizontal="left" vertical="center"/>
    </xf>
    <xf numFmtId="0" fontId="5" fillId="0" borderId="0" xfId="0" applyFont="1" applyAlignment="1">
      <alignment horizontal="center" wrapText="1"/>
    </xf>
    <xf numFmtId="179" fontId="14" fillId="0" borderId="0" xfId="0" applyNumberFormat="1" applyFont="1" applyAlignment="1">
      <alignment horizontal="left"/>
    </xf>
    <xf numFmtId="179" fontId="14" fillId="0" borderId="2" xfId="0" applyNumberFormat="1" applyFont="1" applyBorder="1" applyAlignment="1">
      <alignment horizontal="left"/>
    </xf>
    <xf numFmtId="0" fontId="5" fillId="0" borderId="0" xfId="0" applyFont="1" applyAlignment="1">
      <alignment horizontal="right" vertical="center" indent="1"/>
    </xf>
    <xf numFmtId="0" fontId="12" fillId="0" borderId="0" xfId="0" applyFont="1" applyAlignment="1">
      <alignment horizontal="left" vertical="center"/>
    </xf>
    <xf numFmtId="0" fontId="3" fillId="0" borderId="26" xfId="0" applyFont="1" applyBorder="1" applyAlignment="1">
      <alignment horizontal="center" vertical="center"/>
    </xf>
    <xf numFmtId="38" fontId="3" fillId="0" borderId="27" xfId="1" applyFont="1" applyBorder="1" applyAlignment="1">
      <alignment horizontal="center" vertical="center"/>
    </xf>
    <xf numFmtId="38" fontId="3" fillId="0" borderId="25" xfId="1"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left" vertical="center" indent="1"/>
    </xf>
    <xf numFmtId="0" fontId="3" fillId="0" borderId="56" xfId="0" applyFont="1" applyBorder="1" applyAlignment="1">
      <alignment horizontal="left" vertical="center" indent="1"/>
    </xf>
    <xf numFmtId="9" fontId="3" fillId="0" borderId="50" xfId="0" applyNumberFormat="1" applyFont="1" applyBorder="1" applyAlignment="1">
      <alignment horizontal="center" vertical="center"/>
    </xf>
    <xf numFmtId="0" fontId="3" fillId="0" borderId="50" xfId="0" applyFont="1" applyBorder="1" applyAlignment="1">
      <alignment horizontal="center" vertical="center"/>
    </xf>
    <xf numFmtId="38" fontId="3" fillId="0" borderId="35" xfId="1" applyFont="1" applyBorder="1" applyAlignment="1">
      <alignment horizontal="center" vertical="center"/>
    </xf>
    <xf numFmtId="38" fontId="3" fillId="0" borderId="56" xfId="1"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left" vertical="center" indent="1"/>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3" fillId="0" borderId="97" xfId="0" applyFont="1" applyBorder="1" applyAlignment="1">
      <alignment horizontal="left" vertical="center"/>
    </xf>
    <xf numFmtId="0" fontId="5" fillId="0" borderId="99" xfId="0" applyFont="1" applyBorder="1" applyAlignment="1">
      <alignment horizontal="left" vertical="center" indent="1"/>
    </xf>
    <xf numFmtId="0" fontId="5" fillId="0" borderId="100" xfId="0" applyFont="1" applyBorder="1" applyAlignment="1">
      <alignment horizontal="left" vertical="center" indent="1"/>
    </xf>
    <xf numFmtId="0" fontId="5" fillId="0" borderId="101" xfId="0" applyFont="1" applyBorder="1" applyAlignment="1">
      <alignment horizontal="left" vertical="center" indent="1"/>
    </xf>
    <xf numFmtId="178" fontId="5" fillId="0" borderId="102" xfId="1" applyNumberFormat="1" applyFont="1" applyFill="1" applyBorder="1" applyAlignment="1">
      <alignment horizontal="right" vertical="center" indent="1"/>
    </xf>
    <xf numFmtId="178" fontId="5" fillId="0" borderId="100" xfId="1" applyNumberFormat="1" applyFont="1" applyFill="1" applyBorder="1" applyAlignment="1">
      <alignment horizontal="right" vertical="center" indent="1"/>
    </xf>
    <xf numFmtId="178" fontId="5" fillId="0" borderId="101" xfId="1" applyNumberFormat="1" applyFont="1" applyFill="1" applyBorder="1" applyAlignment="1">
      <alignment horizontal="right" vertical="center" indent="1"/>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177" fontId="10" fillId="0" borderId="98" xfId="0" applyNumberFormat="1" applyFont="1" applyBorder="1" applyAlignment="1">
      <alignment horizontal="left" vertical="center"/>
    </xf>
    <xf numFmtId="0" fontId="3" fillId="0" borderId="65" xfId="0" applyFont="1" applyBorder="1" applyAlignment="1">
      <alignment horizontal="center" vertical="center"/>
    </xf>
    <xf numFmtId="0" fontId="10" fillId="0" borderId="0" xfId="0" applyFont="1" applyAlignment="1">
      <alignment horizontal="left"/>
    </xf>
    <xf numFmtId="0" fontId="10" fillId="0" borderId="63" xfId="0" applyFont="1" applyBorder="1" applyAlignment="1">
      <alignment horizontal="left"/>
    </xf>
    <xf numFmtId="177" fontId="10" fillId="0" borderId="63" xfId="0" applyNumberFormat="1" applyFont="1" applyBorder="1" applyAlignment="1">
      <alignment horizontal="left" vertical="center"/>
    </xf>
    <xf numFmtId="0" fontId="10" fillId="0" borderId="63" xfId="0" applyFont="1" applyBorder="1" applyAlignment="1">
      <alignment horizontal="left" vertical="top"/>
    </xf>
    <xf numFmtId="0" fontId="17" fillId="0" borderId="64" xfId="0" applyFont="1" applyBorder="1" applyAlignment="1">
      <alignment horizontal="left" vertical="center" indent="1"/>
    </xf>
    <xf numFmtId="0" fontId="17" fillId="0" borderId="4" xfId="0" applyFont="1" applyBorder="1" applyAlignment="1">
      <alignment horizontal="left" vertical="center" indent="1"/>
    </xf>
    <xf numFmtId="0" fontId="17" fillId="0" borderId="5" xfId="0" applyFont="1" applyBorder="1" applyAlignment="1">
      <alignment horizontal="left" vertical="center" indent="1"/>
    </xf>
    <xf numFmtId="178" fontId="17" fillId="0" borderId="3" xfId="1" applyNumberFormat="1" applyFont="1" applyFill="1" applyBorder="1" applyAlignment="1">
      <alignment horizontal="right" vertical="center" indent="1"/>
    </xf>
    <xf numFmtId="178" fontId="17" fillId="0" borderId="4" xfId="1" applyNumberFormat="1" applyFont="1" applyFill="1" applyBorder="1" applyAlignment="1">
      <alignment horizontal="right" vertical="center" indent="1"/>
    </xf>
    <xf numFmtId="178" fontId="17" fillId="0" borderId="5" xfId="1" applyNumberFormat="1" applyFont="1" applyFill="1" applyBorder="1" applyAlignment="1">
      <alignment horizontal="right" vertical="center" indent="1"/>
    </xf>
    <xf numFmtId="0" fontId="10" fillId="0" borderId="63" xfId="0" applyFont="1" applyBorder="1" applyAlignment="1">
      <alignment horizontal="left" vertical="top" shrinkToFit="1"/>
    </xf>
    <xf numFmtId="0" fontId="7" fillId="0" borderId="59"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4" fillId="0" borderId="63" xfId="0" applyFont="1" applyBorder="1" applyAlignment="1">
      <alignment horizontal="left" vertical="center"/>
    </xf>
    <xf numFmtId="0" fontId="4" fillId="0" borderId="62" xfId="0" applyFont="1" applyBorder="1" applyAlignment="1">
      <alignment horizontal="center" wrapText="1"/>
    </xf>
    <xf numFmtId="0" fontId="4" fillId="0" borderId="96" xfId="0" applyFont="1" applyBorder="1" applyAlignment="1">
      <alignment horizontal="center" wrapText="1"/>
    </xf>
    <xf numFmtId="0" fontId="5" fillId="0" borderId="64" xfId="0" applyFont="1" applyBorder="1" applyAlignment="1">
      <alignment horizontal="center" vertical="center"/>
    </xf>
    <xf numFmtId="180" fontId="17" fillId="0" borderId="4" xfId="0" applyNumberFormat="1" applyFont="1" applyBorder="1" applyAlignment="1">
      <alignment horizontal="center" vertical="center"/>
    </xf>
    <xf numFmtId="180" fontId="17" fillId="0" borderId="65" xfId="0" applyNumberFormat="1"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9" fillId="0" borderId="6" xfId="0" applyFont="1" applyBorder="1" applyAlignment="1">
      <alignment horizontal="left" vertical="center" indent="1"/>
    </xf>
    <xf numFmtId="0" fontId="19" fillId="0" borderId="97" xfId="0" applyFont="1" applyBorder="1" applyAlignment="1">
      <alignment horizontal="left" vertical="center" indent="1"/>
    </xf>
    <xf numFmtId="0" fontId="17" fillId="0" borderId="108" xfId="0" applyFont="1" applyBorder="1" applyAlignment="1">
      <alignment horizontal="left" vertical="center" indent="1"/>
    </xf>
    <xf numFmtId="0" fontId="17" fillId="0" borderId="6" xfId="0" applyFont="1" applyBorder="1" applyAlignment="1">
      <alignment horizontal="left" vertical="center" indent="1"/>
    </xf>
    <xf numFmtId="0" fontId="17" fillId="0" borderId="8" xfId="0" applyFont="1" applyBorder="1" applyAlignment="1">
      <alignment horizontal="left" vertical="center" indent="1"/>
    </xf>
    <xf numFmtId="178" fontId="17" fillId="0" borderId="7" xfId="1" applyNumberFormat="1" applyFont="1" applyFill="1" applyBorder="1" applyAlignment="1">
      <alignment horizontal="right" vertical="center" indent="1"/>
    </xf>
    <xf numFmtId="178" fontId="17" fillId="0" borderId="6" xfId="1" applyNumberFormat="1" applyFont="1" applyFill="1" applyBorder="1" applyAlignment="1">
      <alignment horizontal="right" vertical="center" indent="1"/>
    </xf>
    <xf numFmtId="178" fontId="17" fillId="0" borderId="8" xfId="1" applyNumberFormat="1" applyFont="1" applyFill="1" applyBorder="1" applyAlignment="1">
      <alignment horizontal="right" vertical="center" indent="1"/>
    </xf>
    <xf numFmtId="0" fontId="3" fillId="0" borderId="109" xfId="0" applyFont="1" applyBorder="1" applyAlignment="1">
      <alignment horizontal="left" vertical="center" indent="1"/>
    </xf>
    <xf numFmtId="0" fontId="3" fillId="0" borderId="48" xfId="0" applyFont="1" applyBorder="1" applyAlignment="1">
      <alignment horizontal="left" vertical="center" indent="1"/>
    </xf>
    <xf numFmtId="0" fontId="3" fillId="0" borderId="110" xfId="0" applyFont="1" applyBorder="1" applyAlignment="1">
      <alignment horizontal="left" vertical="center" inden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5" xfId="0" applyFont="1" applyBorder="1" applyAlignment="1">
      <alignment horizontal="center" vertical="center"/>
    </xf>
    <xf numFmtId="177" fontId="17" fillId="0" borderId="2" xfId="0" applyNumberFormat="1" applyFont="1" applyBorder="1" applyAlignment="1">
      <alignment horizontal="left" vertical="center"/>
    </xf>
    <xf numFmtId="177" fontId="17" fillId="0" borderId="98" xfId="0" applyNumberFormat="1" applyFont="1" applyBorder="1" applyAlignment="1">
      <alignment horizontal="left" vertical="center"/>
    </xf>
    <xf numFmtId="0" fontId="17" fillId="0" borderId="0" xfId="0" applyFont="1" applyAlignment="1">
      <alignment horizontal="left" shrinkToFit="1"/>
    </xf>
    <xf numFmtId="0" fontId="17" fillId="0" borderId="63" xfId="0" applyFont="1" applyBorder="1" applyAlignment="1">
      <alignment horizontal="left" shrinkToFit="1"/>
    </xf>
    <xf numFmtId="0" fontId="17" fillId="0" borderId="0" xfId="0" applyFont="1" applyAlignment="1">
      <alignment horizontal="left" vertical="top"/>
    </xf>
    <xf numFmtId="0" fontId="17" fillId="0" borderId="63" xfId="0" applyFont="1" applyBorder="1" applyAlignment="1">
      <alignment horizontal="left" vertical="top"/>
    </xf>
    <xf numFmtId="176" fontId="18" fillId="0" borderId="0" xfId="0" applyNumberFormat="1" applyFont="1" applyAlignment="1">
      <alignment horizontal="left" vertical="top"/>
    </xf>
    <xf numFmtId="0" fontId="17" fillId="0" borderId="0" xfId="0" applyFont="1" applyAlignment="1">
      <alignment horizontal="left" vertical="top" shrinkToFit="1"/>
    </xf>
    <xf numFmtId="0" fontId="17" fillId="0" borderId="63" xfId="0" applyFont="1" applyBorder="1" applyAlignment="1">
      <alignment horizontal="left" vertical="top" shrinkToFit="1"/>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177" fontId="16" fillId="0" borderId="0" xfId="0" applyNumberFormat="1" applyFont="1" applyAlignment="1">
      <alignment horizontal="right" vertical="center" shrinkToFit="1"/>
    </xf>
    <xf numFmtId="0" fontId="5" fillId="0" borderId="70" xfId="0" applyFont="1" applyBorder="1" applyAlignment="1">
      <alignment horizontal="center" wrapText="1"/>
    </xf>
    <xf numFmtId="182" fontId="5" fillId="0" borderId="0" xfId="0" applyNumberFormat="1" applyFont="1" applyAlignment="1">
      <alignment horizontal="left" vertical="center"/>
    </xf>
    <xf numFmtId="182" fontId="5" fillId="0" borderId="71" xfId="0" applyNumberFormat="1" applyFont="1" applyBorder="1" applyAlignment="1">
      <alignment horizontal="left" vertical="center"/>
    </xf>
    <xf numFmtId="0" fontId="3" fillId="0" borderId="72" xfId="0" applyFont="1" applyBorder="1" applyAlignment="1">
      <alignment horizontal="center" vertical="center"/>
    </xf>
    <xf numFmtId="0" fontId="5" fillId="0" borderId="70" xfId="0" applyFont="1" applyBorder="1" applyAlignment="1">
      <alignment horizontal="left" indent="1"/>
    </xf>
    <xf numFmtId="177" fontId="17" fillId="0" borderId="4" xfId="0" applyNumberFormat="1" applyFont="1" applyBorder="1" applyAlignment="1">
      <alignment horizontal="center"/>
    </xf>
    <xf numFmtId="0" fontId="10" fillId="0" borderId="71" xfId="0" applyFont="1" applyBorder="1" applyAlignment="1">
      <alignment horizontal="left" vertical="top"/>
    </xf>
    <xf numFmtId="181" fontId="17" fillId="0" borderId="4" xfId="0" applyNumberFormat="1" applyFont="1" applyBorder="1" applyAlignment="1">
      <alignment horizontal="center"/>
    </xf>
    <xf numFmtId="0" fontId="10" fillId="0" borderId="71" xfId="0" applyFont="1" applyBorder="1" applyAlignment="1">
      <alignment horizontal="left" vertical="center"/>
    </xf>
    <xf numFmtId="0" fontId="20" fillId="0" borderId="0" xfId="0" applyFont="1" applyAlignment="1">
      <alignment horizontal="lef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17" fillId="0" borderId="2" xfId="0" applyFont="1" applyBorder="1" applyAlignment="1">
      <alignment horizontal="left" indent="1"/>
    </xf>
    <xf numFmtId="0" fontId="3" fillId="0" borderId="73" xfId="0" applyFont="1" applyBorder="1" applyAlignment="1">
      <alignment horizontal="center" vertical="center"/>
    </xf>
    <xf numFmtId="0" fontId="19" fillId="0" borderId="72" xfId="0" applyFont="1" applyBorder="1" applyAlignment="1">
      <alignment horizontal="left" vertical="center" indent="1"/>
    </xf>
    <xf numFmtId="0" fontId="19" fillId="0" borderId="4" xfId="0" applyFont="1" applyBorder="1" applyAlignment="1">
      <alignment horizontal="left" vertical="center" indent="1"/>
    </xf>
    <xf numFmtId="0" fontId="19" fillId="0" borderId="21" xfId="0" applyFont="1" applyBorder="1" applyAlignment="1">
      <alignment horizontal="left" vertical="center" indent="1"/>
    </xf>
    <xf numFmtId="9" fontId="19" fillId="0" borderId="18" xfId="0" applyNumberFormat="1" applyFont="1" applyBorder="1" applyAlignment="1">
      <alignment horizontal="center" vertical="center"/>
    </xf>
    <xf numFmtId="0" fontId="19" fillId="0" borderId="18" xfId="0" applyFont="1" applyBorder="1" applyAlignment="1">
      <alignment horizontal="center" vertical="center"/>
    </xf>
    <xf numFmtId="40" fontId="19" fillId="0" borderId="18" xfId="1" applyNumberFormat="1" applyFont="1" applyBorder="1" applyAlignment="1">
      <alignment horizontal="center" vertical="center"/>
    </xf>
    <xf numFmtId="38" fontId="19" fillId="0" borderId="18" xfId="1" applyFont="1" applyBorder="1" applyAlignment="1">
      <alignment horizontal="center" vertical="center"/>
    </xf>
    <xf numFmtId="0" fontId="3" fillId="0" borderId="81" xfId="0" applyFont="1" applyBorder="1" applyAlignment="1">
      <alignment horizontal="left" vertical="center" indent="1"/>
    </xf>
    <xf numFmtId="0" fontId="3" fillId="0" borderId="24" xfId="0" applyFont="1" applyBorder="1" applyAlignment="1">
      <alignment horizontal="left" vertical="center" indent="1"/>
    </xf>
    <xf numFmtId="0" fontId="3" fillId="0" borderId="25" xfId="0" applyFont="1" applyBorder="1" applyAlignment="1">
      <alignment horizontal="left" vertical="center" indent="1"/>
    </xf>
    <xf numFmtId="0" fontId="3" fillId="0" borderId="82" xfId="0" applyFont="1" applyBorder="1" applyAlignment="1">
      <alignment horizontal="center" vertical="center"/>
    </xf>
    <xf numFmtId="38" fontId="19" fillId="0" borderId="18" xfId="1" applyFont="1" applyBorder="1" applyAlignment="1">
      <alignment horizontal="right" vertical="center" indent="1"/>
    </xf>
    <xf numFmtId="0" fontId="3" fillId="0" borderId="84" xfId="0" applyFont="1" applyBorder="1" applyAlignment="1">
      <alignment horizontal="center" vertical="center"/>
    </xf>
    <xf numFmtId="0" fontId="3" fillId="0" borderId="85" xfId="0" applyFont="1" applyBorder="1" applyAlignment="1">
      <alignment horizontal="center" vertical="center"/>
    </xf>
    <xf numFmtId="38" fontId="3" fillId="0" borderId="86" xfId="1" applyFont="1" applyBorder="1" applyAlignment="1">
      <alignment horizontal="center" vertical="center"/>
    </xf>
    <xf numFmtId="0" fontId="3" fillId="0" borderId="83" xfId="0" applyFont="1" applyBorder="1" applyAlignment="1">
      <alignment horizontal="left" vertical="center" indent="1"/>
    </xf>
    <xf numFmtId="9" fontId="19" fillId="0" borderId="22" xfId="0" applyNumberFormat="1" applyFont="1" applyBorder="1" applyAlignment="1">
      <alignment horizontal="center" vertical="center"/>
    </xf>
    <xf numFmtId="9" fontId="19" fillId="0" borderId="21" xfId="0" applyNumberFormat="1" applyFont="1" applyBorder="1" applyAlignment="1">
      <alignment horizontal="center" vertical="center"/>
    </xf>
    <xf numFmtId="40" fontId="19" fillId="0" borderId="22" xfId="1" applyNumberFormat="1" applyFont="1" applyBorder="1" applyAlignment="1">
      <alignment horizontal="center" vertical="center"/>
    </xf>
    <xf numFmtId="40" fontId="19" fillId="0" borderId="21" xfId="1" applyNumberFormat="1" applyFont="1" applyBorder="1" applyAlignment="1">
      <alignment horizontal="center" vertical="center"/>
    </xf>
    <xf numFmtId="0" fontId="13" fillId="0" borderId="67" xfId="0" applyFont="1" applyBorder="1" applyAlignment="1">
      <alignment horizontal="center"/>
    </xf>
    <xf numFmtId="0" fontId="13" fillId="0" borderId="68" xfId="0" applyFont="1" applyBorder="1" applyAlignment="1">
      <alignment horizontal="center"/>
    </xf>
    <xf numFmtId="0" fontId="13" fillId="0" borderId="69" xfId="0" applyFont="1" applyBorder="1" applyAlignment="1">
      <alignment horizontal="center"/>
    </xf>
    <xf numFmtId="38" fontId="3" fillId="0" borderId="88" xfId="1" applyFont="1" applyBorder="1" applyAlignment="1">
      <alignment horizontal="right" vertical="center" indent="1"/>
    </xf>
    <xf numFmtId="0" fontId="3" fillId="0" borderId="92" xfId="0" applyFont="1" applyBorder="1" applyAlignment="1">
      <alignment horizontal="center" vertical="center"/>
    </xf>
    <xf numFmtId="0" fontId="3" fillId="0" borderId="93" xfId="0" applyFont="1" applyBorder="1" applyAlignment="1">
      <alignment horizontal="center" vertical="center"/>
    </xf>
    <xf numFmtId="38" fontId="3" fillId="0" borderId="94" xfId="0" applyNumberFormat="1" applyFont="1" applyBorder="1" applyAlignment="1">
      <alignment horizontal="right" vertical="center" indent="1"/>
    </xf>
    <xf numFmtId="0" fontId="3" fillId="0" borderId="94" xfId="0" applyFont="1" applyBorder="1" applyAlignment="1">
      <alignment horizontal="right" vertical="center" indent="1"/>
    </xf>
    <xf numFmtId="38" fontId="3" fillId="0" borderId="94" xfId="1" applyFont="1" applyBorder="1" applyAlignment="1">
      <alignment horizontal="right" vertical="center" indent="1"/>
    </xf>
    <xf numFmtId="38" fontId="3" fillId="0" borderId="95" xfId="1" applyFont="1" applyBorder="1" applyAlignment="1">
      <alignment horizontal="right" vertical="center" indent="1"/>
    </xf>
    <xf numFmtId="38" fontId="3" fillId="0" borderId="87" xfId="1" applyFont="1" applyBorder="1" applyAlignment="1">
      <alignment horizontal="right" vertical="center" indent="1"/>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72" xfId="0" applyFont="1" applyBorder="1" applyAlignment="1">
      <alignment horizontal="left" vertical="center" indent="1"/>
    </xf>
    <xf numFmtId="0" fontId="3" fillId="0" borderId="75" xfId="0" applyFont="1" applyBorder="1" applyAlignment="1">
      <alignment horizontal="center" vertical="center"/>
    </xf>
    <xf numFmtId="38" fontId="19" fillId="0" borderId="22" xfId="1" applyFont="1" applyBorder="1" applyAlignment="1">
      <alignment horizontal="center" vertical="center"/>
    </xf>
    <xf numFmtId="38" fontId="19" fillId="0" borderId="21" xfId="1" applyFont="1" applyBorder="1" applyAlignment="1">
      <alignment horizontal="center" vertical="center"/>
    </xf>
    <xf numFmtId="0" fontId="3" fillId="0" borderId="74" xfId="0" applyFont="1" applyBorder="1" applyAlignment="1">
      <alignment horizontal="left" vertical="center" indent="1"/>
    </xf>
    <xf numFmtId="38" fontId="3" fillId="0" borderId="6" xfId="1" applyFont="1" applyBorder="1" applyAlignment="1">
      <alignment horizontal="center" vertical="center"/>
    </xf>
    <xf numFmtId="0" fontId="3" fillId="0" borderId="58"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76" xfId="0" applyFont="1" applyBorder="1" applyAlignment="1">
      <alignment horizontal="right" vertical="center" indent="1"/>
    </xf>
    <xf numFmtId="0" fontId="3" fillId="0" borderId="77" xfId="0" applyFont="1" applyBorder="1" applyAlignment="1">
      <alignment horizontal="right" vertical="center" indent="1"/>
    </xf>
    <xf numFmtId="0" fontId="3" fillId="0" borderId="78" xfId="0" applyFont="1" applyBorder="1" applyAlignment="1">
      <alignment horizontal="right" vertical="center" indent="1"/>
    </xf>
    <xf numFmtId="38" fontId="3" fillId="0" borderId="79" xfId="1" applyFont="1" applyBorder="1" applyAlignment="1">
      <alignment horizontal="right" vertical="center" indent="1"/>
    </xf>
    <xf numFmtId="38" fontId="3" fillId="0" borderId="77" xfId="1" applyFont="1" applyBorder="1" applyAlignment="1">
      <alignment horizontal="right" vertical="center" indent="1"/>
    </xf>
    <xf numFmtId="38" fontId="3" fillId="0" borderId="78" xfId="1" applyFont="1" applyBorder="1" applyAlignment="1">
      <alignment horizontal="right" vertical="center" indent="1"/>
    </xf>
    <xf numFmtId="0" fontId="3" fillId="0" borderId="79"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9" xfId="0" applyFont="1" applyBorder="1" applyAlignment="1">
      <alignment horizontal="left" vertical="center" indent="1"/>
    </xf>
    <xf numFmtId="0" fontId="3" fillId="0" borderId="2" xfId="0" applyFont="1" applyBorder="1" applyAlignment="1">
      <alignment horizontal="left" vertical="center" indent="1"/>
    </xf>
    <xf numFmtId="0" fontId="3" fillId="0" borderId="57" xfId="0" applyFont="1" applyBorder="1" applyAlignment="1">
      <alignment horizontal="left" vertical="center" indent="1"/>
    </xf>
    <xf numFmtId="9" fontId="3" fillId="0" borderId="36" xfId="0" applyNumberFormat="1" applyFont="1" applyBorder="1" applyAlignment="1">
      <alignment horizontal="center" vertical="center"/>
    </xf>
    <xf numFmtId="38" fontId="3" fillId="0" borderId="58" xfId="1" applyFont="1" applyBorder="1" applyAlignment="1">
      <alignment horizontal="center" vertical="center"/>
    </xf>
    <xf numFmtId="38" fontId="3" fillId="0" borderId="57" xfId="1" applyFont="1" applyBorder="1" applyAlignment="1">
      <alignment horizontal="center" vertical="center"/>
    </xf>
    <xf numFmtId="38" fontId="3" fillId="0" borderId="2" xfId="1" applyFont="1" applyBorder="1" applyAlignment="1">
      <alignment horizontal="center" vertical="center"/>
    </xf>
    <xf numFmtId="38" fontId="3" fillId="0" borderId="4" xfId="1" applyFont="1" applyBorder="1" applyAlignment="1">
      <alignment horizontal="center" vertical="center"/>
    </xf>
    <xf numFmtId="38" fontId="3" fillId="0" borderId="12" xfId="1" applyFont="1" applyBorder="1" applyAlignment="1">
      <alignment horizontal="center" vertical="center"/>
    </xf>
    <xf numFmtId="0" fontId="19" fillId="0" borderId="3" xfId="0" applyFont="1" applyBorder="1" applyAlignment="1">
      <alignment horizontal="left" vertical="center" indent="1"/>
    </xf>
    <xf numFmtId="0" fontId="9" fillId="0" borderId="3" xfId="0" applyFont="1" applyBorder="1" applyAlignment="1">
      <alignment horizontal="left" vertical="center" indent="1"/>
    </xf>
    <xf numFmtId="0" fontId="9" fillId="0" borderId="4" xfId="0" applyFont="1" applyBorder="1" applyAlignment="1">
      <alignment horizontal="left" vertical="center" indent="1"/>
    </xf>
    <xf numFmtId="0" fontId="9" fillId="0" borderId="21" xfId="0" applyFont="1" applyBorder="1" applyAlignment="1">
      <alignment horizontal="left" vertical="center" indent="1"/>
    </xf>
    <xf numFmtId="40" fontId="9" fillId="0" borderId="18" xfId="1" applyNumberFormat="1" applyFont="1" applyBorder="1" applyAlignment="1">
      <alignment horizontal="center" vertical="center"/>
    </xf>
    <xf numFmtId="0" fontId="9" fillId="0" borderId="18" xfId="0" applyFont="1" applyBorder="1" applyAlignment="1">
      <alignment horizontal="center" vertical="center"/>
    </xf>
    <xf numFmtId="38" fontId="9" fillId="0" borderId="18" xfId="1" applyFont="1" applyBorder="1" applyAlignment="1">
      <alignment horizontal="center" vertical="center"/>
    </xf>
    <xf numFmtId="38" fontId="9" fillId="0" borderId="18" xfId="1" applyFont="1" applyBorder="1" applyAlignment="1">
      <alignment horizontal="right" vertical="center" indent="1"/>
    </xf>
    <xf numFmtId="0" fontId="3" fillId="0" borderId="23" xfId="0" applyFont="1" applyBorder="1" applyAlignment="1">
      <alignment horizontal="left" vertical="center" indent="1"/>
    </xf>
    <xf numFmtId="181" fontId="10" fillId="0" borderId="4" xfId="0" applyNumberFormat="1" applyFont="1" applyBorder="1" applyAlignment="1">
      <alignment horizontal="center"/>
    </xf>
    <xf numFmtId="0" fontId="10" fillId="0" borderId="2" xfId="0" applyFont="1" applyBorder="1" applyAlignment="1">
      <alignment horizontal="left" indent="1"/>
    </xf>
    <xf numFmtId="177" fontId="10" fillId="0" borderId="4" xfId="0" applyNumberFormat="1" applyFont="1" applyBorder="1" applyAlignment="1">
      <alignment horizontal="center"/>
    </xf>
    <xf numFmtId="0" fontId="28" fillId="0" borderId="0" xfId="0" applyFont="1" applyProtection="1">
      <alignment vertical="center"/>
      <protection locked="0"/>
    </xf>
    <xf numFmtId="0" fontId="3" fillId="0" borderId="0" xfId="0" applyFo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4" fillId="0" borderId="0" xfId="0" applyFont="1" applyAlignment="1" applyProtection="1">
      <alignment horizontal="left" vertical="center" indent="1"/>
      <protection locked="0"/>
    </xf>
    <xf numFmtId="0" fontId="5" fillId="0" borderId="0" xfId="0" applyFont="1" applyAlignment="1" applyProtection="1">
      <alignment horizontal="right" vertical="center" indent="1"/>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9" fontId="3" fillId="0" borderId="29" xfId="0" applyNumberFormat="1"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5" fillId="0" borderId="0" xfId="0" applyFont="1" applyAlignment="1" applyProtection="1">
      <alignment horizontal="left" indent="1"/>
      <protection locked="0"/>
    </xf>
    <xf numFmtId="0" fontId="5" fillId="0" borderId="2" xfId="0" applyFont="1" applyBorder="1" applyAlignment="1" applyProtection="1">
      <alignment horizontal="left" indent="1"/>
      <protection locked="0"/>
    </xf>
    <xf numFmtId="0" fontId="5" fillId="0" borderId="0" xfId="0" applyFont="1" applyAlignment="1" applyProtection="1">
      <protection locked="0"/>
    </xf>
    <xf numFmtId="0" fontId="12" fillId="0" borderId="0" xfId="0" applyFont="1" applyAlignment="1" applyProtection="1">
      <alignment horizontal="left" vertical="center"/>
      <protection locked="0"/>
    </xf>
    <xf numFmtId="0" fontId="9" fillId="0" borderId="0" xfId="0" applyFont="1" applyProtection="1">
      <alignment vertical="center"/>
      <protection locked="0"/>
    </xf>
    <xf numFmtId="0" fontId="3" fillId="0" borderId="3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9" fontId="3" fillId="0" borderId="31" xfId="0" applyNumberFormat="1"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177" fontId="5" fillId="0" borderId="4" xfId="0" applyNumberFormat="1" applyFont="1" applyBorder="1" applyAlignment="1" applyProtection="1">
      <alignment horizontal="center"/>
      <protection locked="0"/>
    </xf>
    <xf numFmtId="0" fontId="3" fillId="0" borderId="0" xfId="0" applyFont="1" applyAlignment="1" applyProtection="1">
      <protection locked="0"/>
    </xf>
    <xf numFmtId="0" fontId="10" fillId="0" borderId="0" xfId="0" applyFont="1" applyAlignment="1" applyProtection="1">
      <alignment horizontal="left" vertical="top"/>
      <protection locked="0"/>
    </xf>
    <xf numFmtId="0" fontId="3" fillId="0" borderId="0" xfId="0" applyFont="1" applyAlignment="1" applyProtection="1">
      <alignment horizontal="center" vertical="center"/>
      <protection locked="0"/>
    </xf>
    <xf numFmtId="0" fontId="3" fillId="0" borderId="32" xfId="0" applyFont="1" applyBorder="1" applyAlignment="1" applyProtection="1">
      <alignment horizontal="center" vertical="center"/>
      <protection locked="0"/>
    </xf>
    <xf numFmtId="9" fontId="3" fillId="0" borderId="51" xfId="0" applyNumberFormat="1" applyFont="1" applyBorder="1" applyAlignment="1" applyProtection="1">
      <alignment horizontal="center" vertical="center"/>
      <protection locked="0"/>
    </xf>
    <xf numFmtId="38" fontId="3" fillId="0" borderId="31" xfId="1" applyFont="1" applyBorder="1" applyProtection="1">
      <alignment vertical="center"/>
      <protection locked="0"/>
    </xf>
    <xf numFmtId="38" fontId="3" fillId="0" borderId="52" xfId="1" applyFont="1" applyBorder="1" applyProtection="1">
      <alignment vertical="center"/>
      <protection locked="0"/>
    </xf>
    <xf numFmtId="181" fontId="5" fillId="0" borderId="4" xfId="0" applyNumberFormat="1" applyFont="1" applyBorder="1" applyAlignment="1" applyProtection="1">
      <alignment horizontal="center"/>
      <protection locked="0"/>
    </xf>
    <xf numFmtId="0" fontId="10" fillId="0" borderId="0" xfId="0" applyFont="1" applyAlignment="1" applyProtection="1">
      <alignment horizontal="left" vertical="center"/>
      <protection locked="0"/>
    </xf>
    <xf numFmtId="0" fontId="3" fillId="0" borderId="33" xfId="0" applyFont="1" applyBorder="1" applyProtection="1">
      <alignment vertical="center"/>
      <protection locked="0"/>
    </xf>
    <xf numFmtId="0" fontId="5" fillId="0" borderId="0" xfId="0" applyFont="1" applyAlignment="1" applyProtection="1">
      <alignment horizontal="center" wrapText="1"/>
      <protection locked="0"/>
    </xf>
    <xf numFmtId="179" fontId="14" fillId="0" borderId="0" xfId="0" applyNumberFormat="1" applyFont="1" applyAlignment="1" applyProtection="1">
      <alignment horizontal="left"/>
      <protection locked="0"/>
    </xf>
    <xf numFmtId="179" fontId="5" fillId="0" borderId="0" xfId="0" applyNumberFormat="1" applyFont="1" applyAlignment="1" applyProtection="1">
      <protection locked="0"/>
    </xf>
    <xf numFmtId="0" fontId="10" fillId="0" borderId="0" xfId="0" applyFont="1" applyAlignment="1" applyProtection="1">
      <alignment horizontal="right" vertical="top"/>
      <protection locked="0"/>
    </xf>
    <xf numFmtId="0" fontId="9" fillId="0" borderId="0" xfId="0" applyFont="1" applyAlignment="1" applyProtection="1">
      <alignment horizontal="left" vertical="top"/>
      <protection locked="0"/>
    </xf>
    <xf numFmtId="179" fontId="14" fillId="0" borderId="2" xfId="0" applyNumberFormat="1" applyFont="1" applyBorder="1" applyAlignment="1" applyProtection="1">
      <alignment horizontal="left"/>
      <protection locked="0"/>
    </xf>
    <xf numFmtId="179" fontId="5" fillId="0" borderId="0" xfId="0" applyNumberFormat="1" applyFont="1" applyProtection="1">
      <alignment vertical="center"/>
      <protection locked="0"/>
    </xf>
    <xf numFmtId="0" fontId="5" fillId="0" borderId="0" xfId="0" applyFont="1" applyAlignment="1" applyProtection="1">
      <alignment horizontal="left" vertical="center"/>
      <protection locked="0"/>
    </xf>
    <xf numFmtId="0" fontId="3" fillId="0" borderId="38" xfId="0" applyFont="1" applyBorder="1" applyAlignment="1" applyProtection="1">
      <alignment horizontal="center" vertical="center"/>
      <protection locked="0"/>
    </xf>
    <xf numFmtId="0" fontId="3" fillId="0" borderId="32" xfId="0" applyFont="1" applyBorder="1" applyProtection="1">
      <alignment vertical="center"/>
      <protection locked="0"/>
    </xf>
    <xf numFmtId="0" fontId="3" fillId="0" borderId="53" xfId="0" applyFont="1" applyBorder="1" applyProtection="1">
      <alignment vertical="center"/>
      <protection locked="0"/>
    </xf>
    <xf numFmtId="0" fontId="5" fillId="0" borderId="0" xfId="0" applyFont="1" applyAlignment="1" applyProtection="1">
      <alignment horizontal="center" vertical="center" wrapText="1"/>
      <protection locked="0"/>
    </xf>
    <xf numFmtId="179" fontId="14" fillId="0" borderId="2" xfId="0" applyNumberFormat="1" applyFont="1" applyBorder="1" applyAlignment="1" applyProtection="1">
      <alignment horizontal="left" vertical="center"/>
      <protection locked="0"/>
    </xf>
    <xf numFmtId="177" fontId="10" fillId="0" borderId="0" xfId="0" applyNumberFormat="1" applyFont="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3" xfId="0" applyFont="1" applyFill="1" applyBorder="1" applyAlignment="1" applyProtection="1">
      <alignment horizontal="left" vertical="center" indent="1"/>
      <protection locked="0"/>
    </xf>
    <xf numFmtId="0" fontId="3" fillId="2" borderId="24" xfId="0" applyFont="1" applyFill="1" applyBorder="1" applyAlignment="1" applyProtection="1">
      <alignment horizontal="left" vertical="center" indent="1"/>
      <protection locked="0"/>
    </xf>
    <xf numFmtId="0" fontId="3" fillId="2" borderId="25" xfId="0" applyFont="1" applyFill="1" applyBorder="1" applyAlignment="1" applyProtection="1">
      <alignment horizontal="left" vertical="center" indent="1"/>
      <protection locked="0"/>
    </xf>
    <xf numFmtId="9" fontId="3" fillId="2" borderId="18" xfId="0" applyNumberFormat="1" applyFont="1" applyFill="1" applyBorder="1" applyAlignment="1" applyProtection="1">
      <alignment horizontal="center" vertical="center"/>
      <protection locked="0"/>
    </xf>
    <xf numFmtId="38" fontId="3" fillId="2" borderId="18" xfId="1" applyFont="1" applyFill="1" applyBorder="1" applyAlignment="1" applyProtection="1">
      <alignment horizontal="center" vertical="center"/>
      <protection locked="0"/>
    </xf>
    <xf numFmtId="38" fontId="3" fillId="2" borderId="18" xfId="1" applyFont="1" applyFill="1" applyBorder="1" applyAlignment="1" applyProtection="1">
      <alignment horizontal="right" vertical="center" indent="1"/>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0" borderId="16" xfId="0" applyFont="1" applyBorder="1" applyProtection="1">
      <alignment vertical="center"/>
      <protection locked="0"/>
    </xf>
    <xf numFmtId="0" fontId="3" fillId="2" borderId="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21" xfId="0" applyFont="1" applyFill="1" applyBorder="1" applyAlignment="1" applyProtection="1">
      <alignment horizontal="left" vertical="center" indent="1"/>
      <protection locked="0"/>
    </xf>
    <xf numFmtId="40" fontId="3" fillId="2" borderId="18" xfId="1" applyNumberFormat="1" applyFont="1" applyFill="1" applyBorder="1" applyAlignment="1" applyProtection="1">
      <alignment horizontal="center" vertical="center"/>
      <protection locked="0"/>
    </xf>
    <xf numFmtId="38" fontId="3" fillId="0" borderId="16" xfId="1" applyFont="1" applyBorder="1" applyProtection="1">
      <alignment vertical="center"/>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21" xfId="0" applyFont="1" applyBorder="1" applyAlignment="1" applyProtection="1">
      <alignment horizontal="left" vertical="center" indent="1"/>
      <protection locked="0"/>
    </xf>
    <xf numFmtId="9" fontId="3" fillId="0" borderId="18"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40" fontId="3" fillId="0" borderId="18" xfId="1" applyNumberFormat="1" applyFont="1" applyBorder="1" applyAlignment="1" applyProtection="1">
      <alignment horizontal="center" vertical="center"/>
      <protection locked="0"/>
    </xf>
    <xf numFmtId="38" fontId="3" fillId="0" borderId="18" xfId="1" applyFont="1" applyBorder="1" applyAlignment="1" applyProtection="1">
      <alignment horizontal="center" vertical="center"/>
      <protection locked="0"/>
    </xf>
    <xf numFmtId="38" fontId="3" fillId="0" borderId="18" xfId="1" applyFont="1" applyBorder="1" applyAlignment="1" applyProtection="1">
      <alignment horizontal="right" vertical="center" indent="1"/>
      <protection locked="0"/>
    </xf>
    <xf numFmtId="0" fontId="3" fillId="0" borderId="2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9" fontId="3" fillId="0" borderId="22" xfId="0" applyNumberFormat="1" applyFont="1" applyBorder="1" applyAlignment="1" applyProtection="1">
      <alignment horizontal="center" vertical="center"/>
      <protection locked="0"/>
    </xf>
    <xf numFmtId="9" fontId="3" fillId="0" borderId="21" xfId="0" applyNumberFormat="1" applyFont="1" applyBorder="1" applyAlignment="1" applyProtection="1">
      <alignment horizontal="center" vertical="center"/>
      <protection locked="0"/>
    </xf>
    <xf numFmtId="40" fontId="3" fillId="0" borderId="22" xfId="1" applyNumberFormat="1" applyFont="1" applyBorder="1" applyAlignment="1" applyProtection="1">
      <alignment horizontal="center" vertical="center"/>
      <protection locked="0"/>
    </xf>
    <xf numFmtId="40" fontId="3" fillId="0" borderId="21" xfId="1" applyNumberFormat="1" applyFont="1" applyBorder="1" applyAlignment="1" applyProtection="1">
      <alignment horizontal="center" vertical="center"/>
      <protection locked="0"/>
    </xf>
    <xf numFmtId="0" fontId="3" fillId="0" borderId="11"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3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38" fontId="3" fillId="0" borderId="17" xfId="1" applyFont="1" applyBorder="1" applyAlignment="1" applyProtection="1">
      <alignment horizontal="right" vertical="center" indent="1"/>
      <protection locked="0"/>
    </xf>
    <xf numFmtId="0" fontId="3" fillId="0" borderId="2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left" vertical="center" indent="1"/>
      <protection locked="0"/>
    </xf>
    <xf numFmtId="38" fontId="3" fillId="0" borderId="3" xfId="1" applyFont="1" applyBorder="1" applyAlignment="1" applyProtection="1">
      <alignment horizontal="right" vertical="center"/>
      <protection locked="0"/>
    </xf>
    <xf numFmtId="38" fontId="3" fillId="0" borderId="4" xfId="1" applyFont="1" applyBorder="1" applyAlignment="1" applyProtection="1">
      <alignment horizontal="right" vertical="center"/>
      <protection locked="0"/>
    </xf>
    <xf numFmtId="38" fontId="3" fillId="0" borderId="3" xfId="1" applyFont="1" applyBorder="1" applyAlignment="1" applyProtection="1">
      <alignment horizontal="right" vertical="center" indent="1"/>
      <protection locked="0"/>
    </xf>
    <xf numFmtId="38" fontId="3" fillId="0" borderId="4" xfId="1" applyFont="1" applyBorder="1" applyAlignment="1" applyProtection="1">
      <alignment horizontal="right" vertical="center" indent="1"/>
      <protection locked="0"/>
    </xf>
    <xf numFmtId="38" fontId="3" fillId="0" borderId="5" xfId="1" applyFont="1" applyBorder="1" applyAlignment="1" applyProtection="1">
      <alignment horizontal="right" vertical="center" indent="1"/>
      <protection locked="0"/>
    </xf>
    <xf numFmtId="38" fontId="3" fillId="0" borderId="0" xfId="1" applyFont="1" applyBorder="1" applyAlignment="1" applyProtection="1">
      <alignment horizontal="right" vertical="center"/>
      <protection locked="0"/>
    </xf>
    <xf numFmtId="0" fontId="3" fillId="0" borderId="15" xfId="0" applyFont="1" applyBorder="1" applyAlignment="1" applyProtection="1">
      <alignment horizontal="center" vertical="center"/>
      <protection locked="0"/>
    </xf>
    <xf numFmtId="9" fontId="3" fillId="0" borderId="0" xfId="0" applyNumberFormat="1" applyFont="1" applyProtection="1">
      <alignment vertical="center"/>
      <protection locked="0"/>
    </xf>
    <xf numFmtId="38" fontId="3" fillId="0" borderId="39" xfId="1" applyFont="1" applyBorder="1" applyAlignment="1" applyProtection="1">
      <alignment horizontal="center" vertical="center"/>
      <protection locked="0"/>
    </xf>
    <xf numFmtId="38" fontId="3" fillId="0" borderId="37" xfId="1" applyFont="1" applyBorder="1" applyAlignment="1" applyProtection="1">
      <alignment horizontal="center" vertical="center"/>
      <protection locked="0"/>
    </xf>
    <xf numFmtId="38" fontId="3" fillId="0" borderId="40" xfId="1" applyFont="1" applyBorder="1" applyAlignment="1" applyProtection="1">
      <alignment horizontal="center" vertical="center"/>
      <protection locked="0"/>
    </xf>
    <xf numFmtId="9" fontId="3" fillId="0" borderId="41" xfId="0" applyNumberFormat="1"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8" fontId="3" fillId="0" borderId="16" xfId="1" applyFont="1" applyBorder="1" applyAlignment="1" applyProtection="1">
      <alignment horizontal="right" vertical="center" indent="1"/>
      <protection locked="0"/>
    </xf>
    <xf numFmtId="38" fontId="3" fillId="0" borderId="42" xfId="1" applyFont="1" applyBorder="1" applyAlignment="1" applyProtection="1">
      <alignment horizontal="right" vertical="center" indent="1"/>
      <protection locked="0"/>
    </xf>
    <xf numFmtId="38" fontId="3" fillId="0" borderId="31" xfId="1"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38" fontId="3" fillId="0" borderId="47" xfId="1" applyFont="1" applyBorder="1" applyAlignment="1" applyProtection="1">
      <alignment horizontal="right" vertical="center" indent="1"/>
      <protection locked="0"/>
    </xf>
    <xf numFmtId="38" fontId="3" fillId="0" borderId="32" xfId="1"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38" fontId="3" fillId="0" borderId="44" xfId="0" applyNumberFormat="1" applyFont="1" applyBorder="1" applyAlignment="1" applyProtection="1">
      <alignment horizontal="right" vertical="center" indent="1"/>
      <protection locked="0"/>
    </xf>
    <xf numFmtId="0" fontId="3" fillId="0" borderId="44" xfId="0" applyFont="1" applyBorder="1" applyAlignment="1" applyProtection="1">
      <alignment horizontal="right" vertical="center" indent="1"/>
      <protection locked="0"/>
    </xf>
    <xf numFmtId="38" fontId="3" fillId="0" borderId="44" xfId="1" applyFont="1" applyBorder="1" applyAlignment="1" applyProtection="1">
      <alignment horizontal="right" vertical="center" indent="1"/>
      <protection locked="0"/>
    </xf>
    <xf numFmtId="38" fontId="3" fillId="0" borderId="45" xfId="1" applyFont="1" applyBorder="1" applyAlignment="1" applyProtection="1">
      <alignment horizontal="right" vertical="center" indent="1"/>
      <protection locked="0"/>
    </xf>
    <xf numFmtId="0" fontId="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0" xfId="0" applyFont="1" applyAlignment="1" applyProtection="1">
      <alignment horizontal="right"/>
      <protection locked="0"/>
    </xf>
    <xf numFmtId="0" fontId="3" fillId="0" borderId="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56" xfId="0" applyFont="1" applyBorder="1" applyAlignment="1" applyProtection="1">
      <alignment horizontal="left" vertical="center" indent="1"/>
      <protection locked="0"/>
    </xf>
    <xf numFmtId="9" fontId="3" fillId="0" borderId="50" xfId="0" applyNumberFormat="1"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38" fontId="3" fillId="0" borderId="35" xfId="1" applyFont="1" applyBorder="1" applyAlignment="1" applyProtection="1">
      <alignment horizontal="center" vertical="center"/>
      <protection locked="0"/>
    </xf>
    <xf numFmtId="38" fontId="3" fillId="0" borderId="56" xfId="1" applyFont="1" applyBorder="1" applyAlignment="1" applyProtection="1">
      <alignment horizontal="center" vertical="center"/>
      <protection locked="0"/>
    </xf>
    <xf numFmtId="38" fontId="3" fillId="0" borderId="22" xfId="1" applyFont="1" applyBorder="1" applyAlignment="1" applyProtection="1">
      <alignment horizontal="right" vertical="center" indent="1"/>
      <protection locked="0"/>
    </xf>
    <xf numFmtId="38" fontId="3" fillId="0" borderId="21" xfId="1" applyFont="1" applyBorder="1" applyAlignment="1" applyProtection="1">
      <alignment horizontal="right" vertical="center" indent="1"/>
      <protection locked="0"/>
    </xf>
    <xf numFmtId="0" fontId="3" fillId="0" borderId="3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38" fontId="3" fillId="0" borderId="22" xfId="1" applyFont="1" applyBorder="1" applyAlignment="1" applyProtection="1">
      <alignment horizontal="center" vertical="center"/>
      <protection locked="0"/>
    </xf>
    <xf numFmtId="38" fontId="3" fillId="0" borderId="21" xfId="1" applyFont="1" applyBorder="1" applyAlignment="1" applyProtection="1">
      <alignment horizontal="center" vertical="center"/>
      <protection locked="0"/>
    </xf>
    <xf numFmtId="0" fontId="3" fillId="0" borderId="3" xfId="0" applyFont="1" applyBorder="1" applyAlignment="1" applyProtection="1">
      <alignment horizontal="right" vertical="center" indent="1"/>
      <protection locked="0"/>
    </xf>
    <xf numFmtId="0" fontId="3" fillId="0" borderId="4" xfId="0" applyFont="1" applyBorder="1" applyAlignment="1" applyProtection="1">
      <alignment horizontal="right" vertical="center" indent="1"/>
      <protection locked="0"/>
    </xf>
    <xf numFmtId="0" fontId="3" fillId="0" borderId="21" xfId="0" applyFont="1" applyBorder="1" applyAlignment="1" applyProtection="1">
      <alignment horizontal="right" vertical="center" indent="1"/>
      <protection locked="0"/>
    </xf>
    <xf numFmtId="0" fontId="13" fillId="0" borderId="6" xfId="0" applyFont="1" applyBorder="1" applyAlignment="1" applyProtection="1">
      <alignment horizontal="center" vertical="center"/>
      <protection locked="0"/>
    </xf>
    <xf numFmtId="38" fontId="3" fillId="0" borderId="48" xfId="1" applyFont="1" applyBorder="1" applyProtection="1">
      <alignment vertical="center"/>
      <protection locked="0"/>
    </xf>
    <xf numFmtId="0" fontId="7" fillId="0" borderId="2" xfId="0" applyFont="1" applyBorder="1" applyAlignment="1" applyProtection="1">
      <alignment horizontal="center" vertical="center"/>
      <protection locked="0"/>
    </xf>
    <xf numFmtId="38" fontId="3" fillId="0" borderId="0" xfId="1" applyFont="1" applyBorder="1" applyProtection="1">
      <alignment vertical="center"/>
      <protection locked="0"/>
    </xf>
    <xf numFmtId="9" fontId="3" fillId="0" borderId="17" xfId="0" applyNumberFormat="1" applyFont="1" applyBorder="1" applyAlignment="1" applyProtection="1">
      <alignment horizontal="center" vertical="center"/>
      <protection locked="0"/>
    </xf>
    <xf numFmtId="38" fontId="3" fillId="0" borderId="20" xfId="1"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center" vertical="center"/>
      <protection locked="0"/>
    </xf>
    <xf numFmtId="38" fontId="3" fillId="0" borderId="27" xfId="1" applyFont="1" applyBorder="1" applyAlignment="1" applyProtection="1">
      <alignment horizontal="center" vertical="center"/>
      <protection locked="0"/>
    </xf>
    <xf numFmtId="38" fontId="3" fillId="0" borderId="25" xfId="1"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4" fillId="0" borderId="0" xfId="0" applyFont="1" applyProtection="1">
      <alignment vertical="center"/>
      <protection locked="0"/>
    </xf>
    <xf numFmtId="177" fontId="4" fillId="0" borderId="0" xfId="0" applyNumberFormat="1" applyFont="1" applyAlignment="1" applyProtection="1">
      <alignment horizontal="right" vertical="center" shrinkToFit="1"/>
      <protection locked="0"/>
    </xf>
    <xf numFmtId="0" fontId="4" fillId="0" borderId="0" xfId="0" applyFont="1" applyAlignment="1" applyProtection="1">
      <alignment horizontal="center" vertical="center"/>
      <protection locked="0"/>
    </xf>
    <xf numFmtId="177" fontId="4" fillId="0" borderId="0" xfId="0" applyNumberFormat="1" applyFont="1" applyAlignment="1" applyProtection="1">
      <alignment horizontal="center" vertical="center"/>
      <protection locked="0"/>
    </xf>
    <xf numFmtId="0" fontId="4" fillId="0" borderId="0" xfId="0" applyFont="1" applyAlignment="1" applyProtection="1">
      <alignment horizontal="left" vertical="center"/>
      <protection locked="0"/>
    </xf>
    <xf numFmtId="14" fontId="3" fillId="0" borderId="0" xfId="0" applyNumberFormat="1" applyFont="1" applyAlignment="1" applyProtection="1">
      <alignment horizontal="center" vertical="center"/>
      <protection locked="0"/>
    </xf>
    <xf numFmtId="0" fontId="27" fillId="0" borderId="0" xfId="0" applyFont="1" applyAlignment="1" applyProtection="1">
      <protection locked="0"/>
    </xf>
    <xf numFmtId="0" fontId="4" fillId="0" borderId="0" xfId="0" applyFont="1" applyAlignment="1" applyProtection="1">
      <alignment horizontal="center" wrapText="1"/>
      <protection locked="0"/>
    </xf>
    <xf numFmtId="179" fontId="13" fillId="0" borderId="0" xfId="0" applyNumberFormat="1" applyFont="1" applyAlignment="1" applyProtection="1">
      <alignment horizontal="center"/>
      <protection locked="0"/>
    </xf>
    <xf numFmtId="0" fontId="4" fillId="0" borderId="2" xfId="0" applyFont="1" applyBorder="1" applyAlignment="1" applyProtection="1">
      <alignment horizontal="center" wrapText="1"/>
      <protection locked="0"/>
    </xf>
    <xf numFmtId="179" fontId="13" fillId="0" borderId="2" xfId="0" applyNumberFormat="1" applyFont="1" applyBorder="1" applyAlignment="1" applyProtection="1">
      <alignment horizontal="center"/>
      <protection locked="0"/>
    </xf>
    <xf numFmtId="0" fontId="5" fillId="0" borderId="0" xfId="0" applyFont="1" applyAlignment="1" applyProtection="1">
      <alignment horizontal="right"/>
      <protection locked="0"/>
    </xf>
    <xf numFmtId="0" fontId="8" fillId="0" borderId="0" xfId="0" applyFont="1" applyProtection="1">
      <alignment vertical="center"/>
      <protection locked="0"/>
    </xf>
    <xf numFmtId="0" fontId="5" fillId="0" borderId="0" xfId="0" applyFont="1" applyAlignment="1" applyProtection="1">
      <alignment horizontal="center" wrapText="1"/>
      <protection locked="0"/>
    </xf>
    <xf numFmtId="179" fontId="14" fillId="0" borderId="2" xfId="0" applyNumberFormat="1" applyFont="1" applyBorder="1" applyAlignment="1" applyProtection="1">
      <alignment horizontal="left"/>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7" xfId="0" applyFont="1" applyBorder="1" applyProtection="1">
      <alignment vertical="center"/>
      <protection locked="0"/>
    </xf>
    <xf numFmtId="0" fontId="9" fillId="0" borderId="6" xfId="0" applyFont="1" applyBorder="1" applyAlignment="1" applyProtection="1">
      <alignment horizontal="left" vertical="center"/>
      <protection locked="0"/>
    </xf>
    <xf numFmtId="0" fontId="3" fillId="0" borderId="6" xfId="0" applyFont="1" applyBorder="1" applyProtection="1">
      <alignment vertical="center"/>
      <protection locked="0"/>
    </xf>
    <xf numFmtId="0" fontId="9" fillId="0" borderId="6" xfId="0" applyFont="1" applyBorder="1" applyProtection="1">
      <alignment vertical="center"/>
      <protection locked="0"/>
    </xf>
    <xf numFmtId="0" fontId="9" fillId="0" borderId="8" xfId="0" applyFont="1" applyBorder="1" applyProtection="1">
      <alignment vertical="center"/>
      <protection locked="0"/>
    </xf>
    <xf numFmtId="0" fontId="5" fillId="0" borderId="3"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178" fontId="5" fillId="0" borderId="3" xfId="1" applyNumberFormat="1" applyFont="1" applyFill="1" applyBorder="1" applyAlignment="1" applyProtection="1">
      <alignment horizontal="right" vertical="center" indent="1"/>
      <protection locked="0"/>
    </xf>
    <xf numFmtId="178" fontId="5" fillId="0" borderId="4" xfId="1" applyNumberFormat="1" applyFont="1" applyFill="1" applyBorder="1" applyAlignment="1" applyProtection="1">
      <alignment horizontal="right" vertical="center" indent="1"/>
      <protection locked="0"/>
    </xf>
    <xf numFmtId="178" fontId="5" fillId="0" borderId="5" xfId="1" applyNumberFormat="1" applyFont="1" applyFill="1" applyBorder="1" applyAlignment="1" applyProtection="1">
      <alignment horizontal="right" vertical="center" indent="1"/>
      <protection locked="0"/>
    </xf>
    <xf numFmtId="176" fontId="12" fillId="0" borderId="0" xfId="0" applyNumberFormat="1" applyFont="1" applyAlignment="1" applyProtection="1">
      <alignment horizontal="left" vertical="top"/>
      <protection locked="0"/>
    </xf>
    <xf numFmtId="0" fontId="9" fillId="0" borderId="14" xfId="0" applyFont="1" applyBorder="1" applyProtection="1">
      <alignment vertical="center"/>
      <protection locked="0"/>
    </xf>
    <xf numFmtId="0" fontId="10" fillId="0" borderId="0" xfId="0" applyFont="1" applyAlignment="1" applyProtection="1">
      <alignment horizontal="left" vertical="top" shrinkToFit="1"/>
      <protection locked="0"/>
    </xf>
    <xf numFmtId="0" fontId="10" fillId="0" borderId="14" xfId="0" applyFont="1" applyBorder="1" applyAlignment="1" applyProtection="1">
      <alignment horizontal="left" vertical="top" shrinkToFit="1"/>
      <protection locked="0"/>
    </xf>
    <xf numFmtId="0" fontId="11" fillId="0" borderId="0" xfId="0" applyFont="1" applyAlignment="1" applyProtection="1">
      <alignment horizontal="right" vertical="center"/>
      <protection locked="0"/>
    </xf>
    <xf numFmtId="0" fontId="10" fillId="0" borderId="0" xfId="0" applyFont="1" applyProtection="1">
      <alignment vertical="center"/>
      <protection locked="0"/>
    </xf>
    <xf numFmtId="0" fontId="9" fillId="0" borderId="1" xfId="0" applyFont="1" applyBorder="1" applyProtection="1">
      <alignment vertical="center"/>
      <protection locked="0"/>
    </xf>
    <xf numFmtId="0" fontId="9" fillId="0" borderId="0" xfId="0" applyFont="1" applyAlignment="1" applyProtection="1">
      <alignment vertical="top"/>
      <protection locked="0"/>
    </xf>
    <xf numFmtId="0" fontId="3" fillId="0" borderId="14" xfId="0" applyFont="1" applyBorder="1" applyProtection="1">
      <alignment vertical="center"/>
      <protection locked="0"/>
    </xf>
    <xf numFmtId="0" fontId="10" fillId="0" borderId="14" xfId="0" applyFont="1" applyBorder="1" applyAlignment="1" applyProtection="1">
      <alignment horizontal="left" vertical="top"/>
      <protection locked="0"/>
    </xf>
    <xf numFmtId="0" fontId="9" fillId="0" borderId="0" xfId="0" applyFont="1" applyAlignment="1" applyProtection="1">
      <alignment horizontal="right" vertical="top"/>
      <protection locked="0"/>
    </xf>
    <xf numFmtId="0" fontId="8" fillId="0" borderId="1" xfId="0" applyFont="1" applyBorder="1" applyProtection="1">
      <alignment vertical="center"/>
      <protection locked="0"/>
    </xf>
    <xf numFmtId="0" fontId="9" fillId="0" borderId="0" xfId="0" applyFont="1" applyAlignment="1" applyProtection="1">
      <alignment horizontal="left" vertical="center"/>
      <protection locked="0"/>
    </xf>
    <xf numFmtId="0" fontId="11" fillId="0" borderId="0" xfId="0" applyFont="1" applyAlignment="1" applyProtection="1">
      <alignment horizontal="left"/>
      <protection locked="0"/>
    </xf>
    <xf numFmtId="0" fontId="10" fillId="0" borderId="0" xfId="0" applyFont="1" applyAlignment="1" applyProtection="1">
      <alignment horizontal="left" shrinkToFit="1"/>
      <protection locked="0"/>
    </xf>
    <xf numFmtId="0" fontId="11" fillId="0" borderId="0" xfId="0" applyFont="1" applyAlignment="1" applyProtection="1">
      <alignment horizontal="right"/>
      <protection locked="0"/>
    </xf>
    <xf numFmtId="0" fontId="10" fillId="0" borderId="14" xfId="0" applyFont="1" applyBorder="1" applyAlignment="1" applyProtection="1">
      <alignment horizontal="left" shrinkToFit="1"/>
      <protection locked="0"/>
    </xf>
    <xf numFmtId="0" fontId="9" fillId="0" borderId="0" xfId="0" applyFont="1" applyAlignment="1" applyProtection="1">
      <alignment horizontal="left"/>
      <protection locked="0"/>
    </xf>
    <xf numFmtId="0" fontId="9" fillId="0" borderId="0" xfId="0" applyFont="1" applyAlignment="1" applyProtection="1">
      <alignment horizontal="right"/>
      <protection locked="0"/>
    </xf>
    <xf numFmtId="177" fontId="10" fillId="0" borderId="0" xfId="0" applyNumberFormat="1" applyFont="1" applyAlignment="1" applyProtection="1">
      <alignment horizontal="left" vertical="center"/>
      <protection locked="0"/>
    </xf>
    <xf numFmtId="177" fontId="10" fillId="0" borderId="14" xfId="0" applyNumberFormat="1" applyFont="1" applyBorder="1" applyAlignment="1" applyProtection="1">
      <alignment horizontal="left" vertical="center"/>
      <protection locked="0"/>
    </xf>
    <xf numFmtId="0" fontId="8" fillId="0" borderId="9" xfId="0" applyFont="1" applyBorder="1" applyProtection="1">
      <alignment vertical="center"/>
      <protection locked="0"/>
    </xf>
    <xf numFmtId="0" fontId="9" fillId="0" borderId="2" xfId="0" applyFont="1" applyBorder="1" applyProtection="1">
      <alignment vertical="center"/>
      <protection locked="0"/>
    </xf>
    <xf numFmtId="0" fontId="9" fillId="0" borderId="2" xfId="0" applyFont="1" applyBorder="1" applyAlignment="1" applyProtection="1">
      <alignment horizontal="right" vertical="center"/>
      <protection locked="0"/>
    </xf>
    <xf numFmtId="177" fontId="10" fillId="0" borderId="2" xfId="0" applyNumberFormat="1" applyFont="1" applyBorder="1" applyAlignment="1" applyProtection="1">
      <alignment horizontal="left" vertical="center"/>
      <protection locked="0"/>
    </xf>
    <xf numFmtId="177" fontId="10" fillId="0" borderId="10" xfId="0" applyNumberFormat="1" applyFont="1" applyBorder="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180" fontId="5" fillId="0" borderId="4" xfId="0" applyNumberFormat="1" applyFont="1" applyBorder="1" applyAlignment="1" applyProtection="1">
      <alignment horizontal="center" vertical="center"/>
      <protection locked="0"/>
    </xf>
    <xf numFmtId="180" fontId="5" fillId="0" borderId="5" xfId="0" applyNumberFormat="1"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9" fontId="13" fillId="0" borderId="0" xfId="0" quotePrefix="1" applyNumberFormat="1" applyFont="1" applyAlignment="1" applyProtection="1">
      <alignment horizontal="center"/>
      <protection locked="0"/>
    </xf>
    <xf numFmtId="179" fontId="14" fillId="0" borderId="0" xfId="0" applyNumberFormat="1" applyFont="1" applyAlignment="1" applyProtection="1">
      <protection locked="0"/>
    </xf>
    <xf numFmtId="0" fontId="12" fillId="0" borderId="0" xfId="0" applyFont="1" applyAlignment="1" applyProtection="1">
      <alignment horizontal="left" vertical="top"/>
      <protection locked="0"/>
    </xf>
  </cellXfs>
  <cellStyles count="2">
    <cellStyle name="桁区切り" xfId="1" builtinId="6"/>
    <cellStyle name="標準" xfId="0" builtinId="0"/>
  </cellStyles>
  <dxfs count="9">
    <dxf>
      <numFmt numFmtId="183" formatCode="##,##0"/>
    </dxf>
    <dxf>
      <numFmt numFmtId="3" formatCode="#,##0"/>
    </dxf>
    <dxf>
      <numFmt numFmtId="3" formatCode="#,##0"/>
    </dxf>
    <dxf>
      <numFmt numFmtId="3" formatCode="#,##0"/>
    </dxf>
    <dxf>
      <numFmt numFmtId="3" formatCode="#,##0"/>
    </dxf>
    <dxf>
      <numFmt numFmtId="3" formatCode="#,##0"/>
    </dxf>
    <dxf>
      <numFmt numFmtId="183" formatCode="##,##0"/>
    </dxf>
    <dxf>
      <numFmt numFmtId="3" formatCode="#,##0"/>
    </dxf>
    <dxf>
      <numFmt numFmtId="183" formatCode="##,##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C$21" lockText="1" noThreeD="1"/>
</file>

<file path=xl/ctrlProps/ctrlProp2.xml><?xml version="1.0" encoding="utf-8"?>
<formControlPr xmlns="http://schemas.microsoft.com/office/spreadsheetml/2009/9/main" objectType="CheckBox" fmlaLink="$AD$21" lockText="1" noThreeD="1"/>
</file>

<file path=xl/ctrlProps/ctrlProp3.xml><?xml version="1.0" encoding="utf-8"?>
<formControlPr xmlns="http://schemas.microsoft.com/office/spreadsheetml/2009/9/main" objectType="CheckBox" fmlaLink="$AC$21" lockText="1" noThreeD="1"/>
</file>

<file path=xl/ctrlProps/ctrlProp4.xml><?xml version="1.0" encoding="utf-8"?>
<formControlPr xmlns="http://schemas.microsoft.com/office/spreadsheetml/2009/9/main" objectType="CheckBox" fmlaLink="$AD$21" lockText="1" noThreeD="1"/>
</file>

<file path=xl/ctrlProps/ctrlProp5.xml><?xml version="1.0" encoding="utf-8"?>
<formControlPr xmlns="http://schemas.microsoft.com/office/spreadsheetml/2009/9/main" objectType="CheckBox" checked="Checked" fmlaLink="$AC$22" lockText="1" noThreeD="1"/>
</file>

<file path=xl/ctrlProps/ctrlProp6.xml><?xml version="1.0" encoding="utf-8"?>
<formControlPr xmlns="http://schemas.microsoft.com/office/spreadsheetml/2009/9/main" objectType="CheckBox" fmlaLink="$AD$22" lockText="1" noThreeD="1"/>
</file>

<file path=xl/ctrlProps/ctrlProp7.xml><?xml version="1.0" encoding="utf-8"?>
<formControlPr xmlns="http://schemas.microsoft.com/office/spreadsheetml/2009/9/main" objectType="CheckBox" checked="Checked" fmlaLink="$AC$22" lockText="1" noThreeD="1"/>
</file>

<file path=xl/ctrlProps/ctrlProp8.xml><?xml version="1.0" encoding="utf-8"?>
<formControlPr xmlns="http://schemas.microsoft.com/office/spreadsheetml/2009/9/main" objectType="CheckBox" fmlaLink="$AD$22"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20</xdr:row>
          <xdr:rowOff>19050</xdr:rowOff>
        </xdr:from>
        <xdr:to>
          <xdr:col>21</xdr:col>
          <xdr:colOff>19050</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20</xdr:row>
          <xdr:rowOff>19050</xdr:rowOff>
        </xdr:from>
        <xdr:to>
          <xdr:col>25</xdr:col>
          <xdr:colOff>28575</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43</xdr:row>
          <xdr:rowOff>19050</xdr:rowOff>
        </xdr:from>
        <xdr:to>
          <xdr:col>21</xdr:col>
          <xdr:colOff>19050</xdr:colOff>
          <xdr:row>43</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43</xdr:row>
          <xdr:rowOff>19050</xdr:rowOff>
        </xdr:from>
        <xdr:to>
          <xdr:col>25</xdr:col>
          <xdr:colOff>28575</xdr:colOff>
          <xdr:row>43</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21</xdr:row>
          <xdr:rowOff>19050</xdr:rowOff>
        </xdr:from>
        <xdr:to>
          <xdr:col>21</xdr:col>
          <xdr:colOff>19050</xdr:colOff>
          <xdr:row>21</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21</xdr:row>
          <xdr:rowOff>19050</xdr:rowOff>
        </xdr:from>
        <xdr:to>
          <xdr:col>25</xdr:col>
          <xdr:colOff>38100</xdr:colOff>
          <xdr:row>21</xdr:row>
          <xdr:rowOff>266700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xdr:row>
          <xdr:rowOff>19050</xdr:rowOff>
        </xdr:from>
        <xdr:to>
          <xdr:col>21</xdr:col>
          <xdr:colOff>19050</xdr:colOff>
          <xdr:row>44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44</xdr:row>
          <xdr:rowOff>19050</xdr:rowOff>
        </xdr:from>
        <xdr:to>
          <xdr:col>25</xdr:col>
          <xdr:colOff>38100</xdr:colOff>
          <xdr:row>44</xdr:row>
          <xdr:rowOff>266700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291352</xdr:colOff>
      <xdr:row>4</xdr:row>
      <xdr:rowOff>33617</xdr:rowOff>
    </xdr:from>
    <xdr:to>
      <xdr:col>20</xdr:col>
      <xdr:colOff>190754</xdr:colOff>
      <xdr:row>4</xdr:row>
      <xdr:rowOff>271742</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7373470" y="627529"/>
          <a:ext cx="246784"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1</a:t>
          </a:r>
          <a:endParaRPr kumimoji="1" lang="ja-JP" altLang="en-US" sz="1800" b="1">
            <a:solidFill>
              <a:srgbClr val="FF0000"/>
            </a:solidFill>
          </a:endParaRPr>
        </a:p>
      </xdr:txBody>
    </xdr:sp>
    <xdr:clientData/>
  </xdr:twoCellAnchor>
  <xdr:twoCellAnchor>
    <xdr:from>
      <xdr:col>16</xdr:col>
      <xdr:colOff>56029</xdr:colOff>
      <xdr:row>8</xdr:row>
      <xdr:rowOff>44823</xdr:rowOff>
    </xdr:from>
    <xdr:to>
      <xdr:col>17</xdr:col>
      <xdr:colOff>145931</xdr:colOff>
      <xdr:row>9</xdr:row>
      <xdr:rowOff>126066</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5614147" y="2319617"/>
          <a:ext cx="246784" cy="238125"/>
        </a:xfrm>
        <a:prstGeom prst="ellipse">
          <a:avLst/>
        </a:prstGeom>
        <a:solidFill>
          <a:schemeClr val="bg1"/>
        </a:solid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2</a:t>
          </a:r>
          <a:endParaRPr kumimoji="1" lang="ja-JP" altLang="en-US" sz="1800" b="1">
            <a:solidFill>
              <a:srgbClr val="FF0000"/>
            </a:solidFill>
          </a:endParaRPr>
        </a:p>
      </xdr:txBody>
    </xdr:sp>
    <xdr:clientData/>
  </xdr:twoCellAnchor>
  <xdr:twoCellAnchor>
    <xdr:from>
      <xdr:col>20</xdr:col>
      <xdr:colOff>251010</xdr:colOff>
      <xdr:row>18</xdr:row>
      <xdr:rowOff>24654</xdr:rowOff>
    </xdr:from>
    <xdr:to>
      <xdr:col>21</xdr:col>
      <xdr:colOff>150412</xdr:colOff>
      <xdr:row>18</xdr:row>
      <xdr:rowOff>262779</xdr:rowOff>
    </xdr:to>
    <xdr:sp macro="" textlink="">
      <xdr:nvSpPr>
        <xdr:cNvPr id="4" name="楕円 3">
          <a:extLst>
            <a:ext uri="{FF2B5EF4-FFF2-40B4-BE49-F238E27FC236}">
              <a16:creationId xmlns:a16="http://schemas.microsoft.com/office/drawing/2014/main" id="{00000000-0008-0000-0300-000004000000}"/>
            </a:ext>
          </a:extLst>
        </xdr:cNvPr>
        <xdr:cNvSpPr/>
      </xdr:nvSpPr>
      <xdr:spPr>
        <a:xfrm>
          <a:off x="7008157" y="5179360"/>
          <a:ext cx="246784"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3</a:t>
          </a:r>
          <a:endParaRPr kumimoji="1" lang="ja-JP" altLang="en-US" sz="1800" b="1">
            <a:solidFill>
              <a:srgbClr val="FF0000"/>
            </a:solidFill>
          </a:endParaRPr>
        </a:p>
      </xdr:txBody>
    </xdr:sp>
    <xdr:clientData/>
  </xdr:twoCellAnchor>
  <xdr:twoCellAnchor>
    <xdr:from>
      <xdr:col>0</xdr:col>
      <xdr:colOff>64994</xdr:colOff>
      <xdr:row>9</xdr:row>
      <xdr:rowOff>20172</xdr:rowOff>
    </xdr:from>
    <xdr:to>
      <xdr:col>0</xdr:col>
      <xdr:colOff>311778</xdr:colOff>
      <xdr:row>9</xdr:row>
      <xdr:rowOff>258297</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64994" y="2451848"/>
          <a:ext cx="246784"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4</a:t>
          </a:r>
          <a:endParaRPr kumimoji="1" lang="ja-JP" altLang="en-US" sz="1800" b="1">
            <a:solidFill>
              <a:srgbClr val="FF0000"/>
            </a:solidFill>
          </a:endParaRPr>
        </a:p>
      </xdr:txBody>
    </xdr:sp>
    <xdr:clientData/>
  </xdr:twoCellAnchor>
  <xdr:twoCellAnchor>
    <xdr:from>
      <xdr:col>25</xdr:col>
      <xdr:colOff>188259</xdr:colOff>
      <xdr:row>11</xdr:row>
      <xdr:rowOff>266702</xdr:rowOff>
    </xdr:from>
    <xdr:to>
      <xdr:col>25</xdr:col>
      <xdr:colOff>435043</xdr:colOff>
      <xdr:row>12</xdr:row>
      <xdr:rowOff>202268</xdr:rowOff>
    </xdr:to>
    <xdr:sp macro="" textlink="">
      <xdr:nvSpPr>
        <xdr:cNvPr id="6" name="楕円 5">
          <a:extLst>
            <a:ext uri="{FF2B5EF4-FFF2-40B4-BE49-F238E27FC236}">
              <a16:creationId xmlns:a16="http://schemas.microsoft.com/office/drawing/2014/main" id="{00000000-0008-0000-0300-000006000000}"/>
            </a:ext>
          </a:extLst>
        </xdr:cNvPr>
        <xdr:cNvSpPr/>
      </xdr:nvSpPr>
      <xdr:spPr>
        <a:xfrm>
          <a:off x="8682318" y="3303496"/>
          <a:ext cx="246784"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6</a:t>
          </a:r>
          <a:endParaRPr kumimoji="1" lang="ja-JP" altLang="en-US" sz="1800" b="1">
            <a:solidFill>
              <a:srgbClr val="FF0000"/>
            </a:solidFill>
          </a:endParaRPr>
        </a:p>
      </xdr:txBody>
    </xdr:sp>
    <xdr:clientData/>
  </xdr:twoCellAnchor>
  <xdr:twoCellAnchor>
    <xdr:from>
      <xdr:col>18</xdr:col>
      <xdr:colOff>307041</xdr:colOff>
      <xdr:row>7</xdr:row>
      <xdr:rowOff>49307</xdr:rowOff>
    </xdr:from>
    <xdr:to>
      <xdr:col>19</xdr:col>
      <xdr:colOff>206442</xdr:colOff>
      <xdr:row>7</xdr:row>
      <xdr:rowOff>287432</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6369423" y="2021542"/>
          <a:ext cx="246784"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5</a:t>
          </a:r>
          <a:endParaRPr kumimoji="1" lang="ja-JP" altLang="en-US" sz="1800" b="1">
            <a:solidFill>
              <a:srgbClr val="FF0000"/>
            </a:solidFill>
          </a:endParaRPr>
        </a:p>
      </xdr:txBody>
    </xdr:sp>
    <xdr:clientData/>
  </xdr:twoCellAnchor>
  <xdr:twoCellAnchor>
    <xdr:from>
      <xdr:col>0</xdr:col>
      <xdr:colOff>123265</xdr:colOff>
      <xdr:row>14</xdr:row>
      <xdr:rowOff>208432</xdr:rowOff>
    </xdr:from>
    <xdr:to>
      <xdr:col>16</xdr:col>
      <xdr:colOff>100853</xdr:colOff>
      <xdr:row>16</xdr:row>
      <xdr:rowOff>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3265" y="4152903"/>
          <a:ext cx="5535706" cy="396685"/>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latin typeface="+mj-ea"/>
              <a:ea typeface="+mj-ea"/>
            </a:rPr>
            <a:t>同一現場で複数契約の請求がある場合は契約毎に記載してください</a:t>
          </a:r>
          <a:endParaRPr kumimoji="1" lang="en-US" altLang="ja-JP" sz="1400" b="1">
            <a:latin typeface="+mj-ea"/>
            <a:ea typeface="+mj-ea"/>
          </a:endParaRPr>
        </a:p>
      </xdr:txBody>
    </xdr:sp>
    <xdr:clientData/>
  </xdr:twoCellAnchor>
  <xdr:twoCellAnchor>
    <xdr:from>
      <xdr:col>25</xdr:col>
      <xdr:colOff>22411</xdr:colOff>
      <xdr:row>13</xdr:row>
      <xdr:rowOff>0</xdr:rowOff>
    </xdr:from>
    <xdr:to>
      <xdr:col>26</xdr:col>
      <xdr:colOff>199668</xdr:colOff>
      <xdr:row>15</xdr:row>
      <xdr:rowOff>28524</xdr:rowOff>
    </xdr:to>
    <xdr:sp macro="" textlink="">
      <xdr:nvSpPr>
        <xdr:cNvPr id="13" name="楕円 12">
          <a:extLst>
            <a:ext uri="{FF2B5EF4-FFF2-40B4-BE49-F238E27FC236}">
              <a16:creationId xmlns:a16="http://schemas.microsoft.com/office/drawing/2014/main" id="{00000000-0008-0000-0300-00000D000000}"/>
            </a:ext>
          </a:extLst>
        </xdr:cNvPr>
        <xdr:cNvSpPr/>
      </xdr:nvSpPr>
      <xdr:spPr>
        <a:xfrm>
          <a:off x="9188823" y="2935941"/>
          <a:ext cx="625492" cy="633642"/>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89646</xdr:colOff>
      <xdr:row>0</xdr:row>
      <xdr:rowOff>112058</xdr:rowOff>
    </xdr:from>
    <xdr:to>
      <xdr:col>26</xdr:col>
      <xdr:colOff>212912</xdr:colOff>
      <xdr:row>1</xdr:row>
      <xdr:rowOff>476236</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9646" y="112058"/>
          <a:ext cx="9065560" cy="532266"/>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游ゴシック Light 見出し"/>
              <a:ea typeface="+mj-ea"/>
            </a:rPr>
            <a:t>①～⑤に必要事項を入力後、</a:t>
          </a:r>
          <a:r>
            <a:rPr kumimoji="1" lang="en-US" altLang="ja-JP" sz="2000" b="1">
              <a:latin typeface="游ゴシック Light 見出し"/>
              <a:ea typeface="+mj-ea"/>
            </a:rPr>
            <a:t>1</a:t>
          </a:r>
          <a:r>
            <a:rPr kumimoji="1" lang="ja-JP" altLang="en-US" sz="2000" b="1">
              <a:latin typeface="游ゴシック Light 見出し"/>
              <a:ea typeface="+mj-ea"/>
            </a:rPr>
            <a:t>部印刷し押印の上</a:t>
          </a:r>
          <a:r>
            <a:rPr kumimoji="1" lang="en-US" altLang="ja-JP" sz="2000" b="1">
              <a:latin typeface="游ゴシック Light 見出し"/>
              <a:ea typeface="+mj-ea"/>
            </a:rPr>
            <a:t>【</a:t>
          </a:r>
          <a:r>
            <a:rPr kumimoji="1" lang="ja-JP" altLang="en-US" sz="2000" b="1">
              <a:latin typeface="游ゴシック Light 見出し"/>
              <a:ea typeface="+mj-ea"/>
            </a:rPr>
            <a:t>本社へ</a:t>
          </a:r>
          <a:r>
            <a:rPr kumimoji="1" lang="en-US" altLang="ja-JP" sz="2000" b="1">
              <a:latin typeface="游ゴシック Light 見出し"/>
              <a:ea typeface="+mj-ea"/>
            </a:rPr>
            <a:t>】</a:t>
          </a:r>
          <a:r>
            <a:rPr kumimoji="1" lang="ja-JP" altLang="en-US" sz="2000" b="1">
              <a:latin typeface="游ゴシック Light 見出し"/>
              <a:ea typeface="+mj-ea"/>
            </a:rPr>
            <a:t>提出してください</a:t>
          </a:r>
          <a:endParaRPr kumimoji="1" lang="en-US" altLang="ja-JP" sz="1800" b="1">
            <a:latin typeface="游ゴシック Light 見出し"/>
            <a:ea typeface="+mj-ea"/>
          </a:endParaRPr>
        </a:p>
      </xdr:txBody>
    </xdr:sp>
    <xdr:clientData/>
  </xdr:twoCellAnchor>
  <xdr:twoCellAnchor>
    <xdr:from>
      <xdr:col>0</xdr:col>
      <xdr:colOff>257735</xdr:colOff>
      <xdr:row>34</xdr:row>
      <xdr:rowOff>179295</xdr:rowOff>
    </xdr:from>
    <xdr:to>
      <xdr:col>14</xdr:col>
      <xdr:colOff>257736</xdr:colOff>
      <xdr:row>37</xdr:row>
      <xdr:rowOff>15689</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257735" y="9782736"/>
          <a:ext cx="4863354" cy="744071"/>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発生現場が</a:t>
          </a:r>
          <a:r>
            <a:rPr kumimoji="1" lang="en-US" altLang="ja-JP" sz="1400" b="1">
              <a:latin typeface="+mj-ea"/>
              <a:ea typeface="+mj-ea"/>
            </a:rPr>
            <a:t>1</a:t>
          </a:r>
          <a:r>
            <a:rPr kumimoji="1" lang="ja-JP" altLang="en-US" sz="1400" b="1">
              <a:latin typeface="+mj-ea"/>
              <a:ea typeface="+mj-ea"/>
            </a:rPr>
            <a:t>枚で収まらない場合のみ</a:t>
          </a:r>
          <a:r>
            <a:rPr kumimoji="1" lang="en-US" altLang="ja-JP" sz="1400" b="1">
              <a:latin typeface="+mj-ea"/>
              <a:ea typeface="+mj-ea"/>
            </a:rPr>
            <a:t>2</a:t>
          </a:r>
          <a:r>
            <a:rPr kumimoji="1" lang="ja-JP" altLang="en-US" sz="1400" b="1">
              <a:latin typeface="+mj-ea"/>
              <a:ea typeface="+mj-ea"/>
            </a:rPr>
            <a:t>枚目を提出ください</a:t>
          </a:r>
          <a:endParaRPr kumimoji="1" lang="en-US" altLang="ja-JP" sz="1400" b="1">
            <a:latin typeface="+mj-ea"/>
            <a:ea typeface="+mj-ea"/>
          </a:endParaRPr>
        </a:p>
        <a:p>
          <a:r>
            <a:rPr kumimoji="1" lang="en-US" altLang="ja-JP" sz="1400" b="1">
              <a:latin typeface="+mj-ea"/>
              <a:ea typeface="+mj-ea"/>
            </a:rPr>
            <a:t>※2</a:t>
          </a:r>
          <a:r>
            <a:rPr kumimoji="1" lang="ja-JP" altLang="en-US" sz="1400" b="1">
              <a:latin typeface="+mj-ea"/>
              <a:ea typeface="+mj-ea"/>
            </a:rPr>
            <a:t>枚目の押印は不要です</a:t>
          </a:r>
        </a:p>
      </xdr:txBody>
    </xdr:sp>
    <xdr:clientData/>
  </xdr:twoCellAnchor>
  <xdr:twoCellAnchor>
    <xdr:from>
      <xdr:col>19</xdr:col>
      <xdr:colOff>134471</xdr:colOff>
      <xdr:row>6</xdr:row>
      <xdr:rowOff>201706</xdr:rowOff>
    </xdr:from>
    <xdr:to>
      <xdr:col>22</xdr:col>
      <xdr:colOff>145604</xdr:colOff>
      <xdr:row>8</xdr:row>
      <xdr:rowOff>47226</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6544236" y="1961030"/>
          <a:ext cx="1053280" cy="360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１部印刷</a:t>
          </a:r>
        </a:p>
      </xdr:txBody>
    </xdr:sp>
    <xdr:clientData/>
  </xdr:twoCellAnchor>
  <xdr:twoCellAnchor>
    <xdr:from>
      <xdr:col>15</xdr:col>
      <xdr:colOff>257735</xdr:colOff>
      <xdr:row>25</xdr:row>
      <xdr:rowOff>44824</xdr:rowOff>
    </xdr:from>
    <xdr:to>
      <xdr:col>26</xdr:col>
      <xdr:colOff>273423</xdr:colOff>
      <xdr:row>26</xdr:row>
      <xdr:rowOff>4483</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468470" y="7317442"/>
          <a:ext cx="3747247" cy="340659"/>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印刷範囲は青い線を上下すると変更できます</a:t>
          </a:r>
        </a:p>
      </xdr:txBody>
    </xdr:sp>
    <xdr:clientData/>
  </xdr:twoCellAnchor>
  <xdr:twoCellAnchor editAs="oneCell">
    <xdr:from>
      <xdr:col>4</xdr:col>
      <xdr:colOff>1</xdr:colOff>
      <xdr:row>12</xdr:row>
      <xdr:rowOff>56029</xdr:rowOff>
    </xdr:from>
    <xdr:to>
      <xdr:col>6</xdr:col>
      <xdr:colOff>217599</xdr:colOff>
      <xdr:row>15</xdr:row>
      <xdr:rowOff>66318</xdr:rowOff>
    </xdr:to>
    <xdr:pic>
      <xdr:nvPicPr>
        <xdr:cNvPr id="8" name="グラフィックス 7" descr="線矢印: 直線">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90035">
          <a:off x="1389530" y="3395382"/>
          <a:ext cx="912363" cy="917965"/>
        </a:xfrm>
        <a:prstGeom prst="rect">
          <a:avLst/>
        </a:prstGeom>
      </xdr:spPr>
    </xdr:pic>
    <xdr:clientData/>
  </xdr:twoCellAnchor>
  <xdr:twoCellAnchor>
    <xdr:from>
      <xdr:col>3</xdr:col>
      <xdr:colOff>145674</xdr:colOff>
      <xdr:row>19</xdr:row>
      <xdr:rowOff>268942</xdr:rowOff>
    </xdr:from>
    <xdr:to>
      <xdr:col>14</xdr:col>
      <xdr:colOff>152399</xdr:colOff>
      <xdr:row>24</xdr:row>
      <xdr:rowOff>201706</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187821" y="5726207"/>
          <a:ext cx="3827931" cy="1445558"/>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b="1">
            <a:latin typeface="+mj-ea"/>
            <a:ea typeface="+mj-ea"/>
          </a:endParaRPr>
        </a:p>
        <a:p>
          <a:pPr algn="ctr"/>
          <a:endParaRPr kumimoji="1" lang="en-US" altLang="ja-JP" sz="1400" b="1">
            <a:latin typeface="+mj-ea"/>
            <a:ea typeface="+mj-ea"/>
          </a:endParaRPr>
        </a:p>
        <a:p>
          <a:pPr algn="ctr"/>
          <a:r>
            <a:rPr kumimoji="1" lang="ja-JP" altLang="en-US" sz="1400" b="1">
              <a:latin typeface="+mj-ea"/>
              <a:ea typeface="+mj-ea"/>
            </a:rPr>
            <a:t>複数の税率が含まれている場合も</a:t>
          </a:r>
          <a:endParaRPr kumimoji="1" lang="en-US" altLang="ja-JP" sz="1400" b="1">
            <a:latin typeface="+mj-ea"/>
            <a:ea typeface="+mj-ea"/>
          </a:endParaRPr>
        </a:p>
        <a:p>
          <a:pPr algn="ctr"/>
          <a:r>
            <a:rPr kumimoji="1" lang="ja-JP" altLang="en-US" sz="1400" b="1">
              <a:latin typeface="+mj-ea"/>
              <a:ea typeface="+mj-ea"/>
            </a:rPr>
            <a:t>その旨を記載する必要はありません</a:t>
          </a:r>
          <a:endParaRPr kumimoji="1" lang="en-US" altLang="ja-JP" sz="1400" b="1">
            <a:latin typeface="+mj-ea"/>
            <a:ea typeface="+mj-ea"/>
          </a:endParaRPr>
        </a:p>
      </xdr:txBody>
    </xdr:sp>
    <xdr:clientData/>
  </xdr:twoCellAnchor>
  <xdr:twoCellAnchor editAs="oneCell">
    <xdr:from>
      <xdr:col>8</xdr:col>
      <xdr:colOff>240793</xdr:colOff>
      <xdr:row>20</xdr:row>
      <xdr:rowOff>280796</xdr:rowOff>
    </xdr:from>
    <xdr:to>
      <xdr:col>9</xdr:col>
      <xdr:colOff>179294</xdr:colOff>
      <xdr:row>21</xdr:row>
      <xdr:rowOff>263110</xdr:rowOff>
    </xdr:to>
    <xdr:pic>
      <xdr:nvPicPr>
        <xdr:cNvPr id="16" name="グラフィックス 15" descr="情報">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019852" y="6040620"/>
          <a:ext cx="285883" cy="2848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189262</xdr:colOff>
      <xdr:row>1</xdr:row>
      <xdr:rowOff>167884</xdr:rowOff>
    </xdr:from>
    <xdr:to>
      <xdr:col>39</xdr:col>
      <xdr:colOff>138545</xdr:colOff>
      <xdr:row>2</xdr:row>
      <xdr:rowOff>232558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89262" y="341066"/>
          <a:ext cx="11985419" cy="532265"/>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游ゴシック Light 見出し"/>
              <a:ea typeface="+mj-ea"/>
            </a:rPr>
            <a:t>①～⑥に必要事項を入力後、</a:t>
          </a:r>
          <a:r>
            <a:rPr kumimoji="1" lang="en-US" altLang="ja-JP" sz="2000" b="1">
              <a:latin typeface="游ゴシック Light 見出し"/>
              <a:ea typeface="+mj-ea"/>
            </a:rPr>
            <a:t>(</a:t>
          </a:r>
          <a:r>
            <a:rPr kumimoji="1" lang="ja-JP" altLang="en-US" sz="2000" b="1">
              <a:latin typeface="游ゴシック Light 見出し"/>
              <a:ea typeface="+mj-ea"/>
            </a:rPr>
            <a:t>Ａ</a:t>
          </a:r>
          <a:r>
            <a:rPr kumimoji="1" lang="en-US" altLang="ja-JP" sz="2000" b="1">
              <a:latin typeface="游ゴシック Light 見出し"/>
              <a:ea typeface="+mj-ea"/>
            </a:rPr>
            <a:t>)</a:t>
          </a:r>
          <a:r>
            <a:rPr kumimoji="1" lang="ja-JP" altLang="en-US" sz="2000" b="1">
              <a:latin typeface="游ゴシック Light 見出し"/>
              <a:ea typeface="+mj-ea"/>
            </a:rPr>
            <a:t>請求書・内訳書</a:t>
          </a:r>
          <a:r>
            <a:rPr kumimoji="1" lang="en-US" altLang="ja-JP" sz="2000" b="1">
              <a:latin typeface="游ゴシック Light 見出し"/>
              <a:ea typeface="+mj-ea"/>
            </a:rPr>
            <a:t>※</a:t>
          </a:r>
          <a:r>
            <a:rPr kumimoji="1" lang="ja-JP" altLang="en-US" sz="2000" b="1">
              <a:latin typeface="游ゴシック Light 見出し"/>
              <a:ea typeface="+mj-ea"/>
            </a:rPr>
            <a:t> 共に</a:t>
          </a:r>
          <a:r>
            <a:rPr kumimoji="1" lang="en-US" altLang="ja-JP" sz="2000" b="1">
              <a:latin typeface="游ゴシック Light 見出し"/>
              <a:ea typeface="+mj-ea"/>
            </a:rPr>
            <a:t>2</a:t>
          </a:r>
          <a:r>
            <a:rPr kumimoji="1" lang="ja-JP" altLang="en-US" sz="2000" b="1">
              <a:latin typeface="游ゴシック Light 見出し"/>
              <a:ea typeface="+mj-ea"/>
            </a:rPr>
            <a:t>部印刷し押印の上</a:t>
          </a:r>
          <a:r>
            <a:rPr kumimoji="1" lang="en-US" altLang="ja-JP" sz="2000" b="1">
              <a:solidFill>
                <a:schemeClr val="dk1"/>
              </a:solidFill>
              <a:effectLst/>
              <a:latin typeface="+mn-lt"/>
              <a:ea typeface="+mn-ea"/>
              <a:cs typeface="+mn-cs"/>
            </a:rPr>
            <a:t>【</a:t>
          </a:r>
          <a:r>
            <a:rPr kumimoji="1" lang="ja-JP" altLang="ja-JP" sz="2000" b="1">
              <a:solidFill>
                <a:schemeClr val="dk1"/>
              </a:solidFill>
              <a:effectLst/>
              <a:latin typeface="+mn-lt"/>
              <a:ea typeface="+mn-ea"/>
              <a:cs typeface="+mn-cs"/>
            </a:rPr>
            <a:t>現場へ</a:t>
          </a:r>
          <a:r>
            <a:rPr kumimoji="1" lang="en-US" altLang="ja-JP" sz="2000" b="1">
              <a:solidFill>
                <a:schemeClr val="dk1"/>
              </a:solidFill>
              <a:effectLst/>
              <a:latin typeface="+mn-lt"/>
              <a:ea typeface="+mn-ea"/>
              <a:cs typeface="+mn-cs"/>
            </a:rPr>
            <a:t>】</a:t>
          </a:r>
          <a:r>
            <a:rPr kumimoji="1" lang="ja-JP" altLang="en-US" sz="2000" b="1">
              <a:latin typeface="游ゴシック Light 見出し"/>
              <a:ea typeface="+mj-ea"/>
            </a:rPr>
            <a:t>提出ください</a:t>
          </a:r>
          <a:endParaRPr kumimoji="1" lang="en-US" altLang="ja-JP" sz="1800" b="1">
            <a:latin typeface="游ゴシック Light 見出し"/>
            <a:ea typeface="+mj-ea"/>
          </a:endParaRPr>
        </a:p>
      </xdr:txBody>
    </xdr:sp>
    <xdr:clientData/>
  </xdr:twoCellAnchor>
  <xdr:twoCellAnchor>
    <xdr:from>
      <xdr:col>0</xdr:col>
      <xdr:colOff>438150</xdr:colOff>
      <xdr:row>5</xdr:row>
      <xdr:rowOff>38100</xdr:rowOff>
    </xdr:from>
    <xdr:to>
      <xdr:col>1</xdr:col>
      <xdr:colOff>9525</xdr:colOff>
      <xdr:row>5</xdr:row>
      <xdr:rowOff>276225</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438150" y="1123950"/>
          <a:ext cx="238125"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1</a:t>
          </a:r>
          <a:endParaRPr kumimoji="1" lang="ja-JP" altLang="en-US" sz="1800" b="1">
            <a:solidFill>
              <a:srgbClr val="FF0000"/>
            </a:solidFill>
          </a:endParaRPr>
        </a:p>
      </xdr:txBody>
    </xdr:sp>
    <xdr:clientData/>
  </xdr:twoCellAnchor>
  <xdr:twoCellAnchor>
    <xdr:from>
      <xdr:col>0</xdr:col>
      <xdr:colOff>438150</xdr:colOff>
      <xdr:row>6</xdr:row>
      <xdr:rowOff>66675</xdr:rowOff>
    </xdr:from>
    <xdr:to>
      <xdr:col>1</xdr:col>
      <xdr:colOff>9525</xdr:colOff>
      <xdr:row>7</xdr:row>
      <xdr:rowOff>19050</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438150" y="1438275"/>
          <a:ext cx="238125"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2</a:t>
          </a:r>
          <a:endParaRPr kumimoji="1" lang="ja-JP" altLang="en-US" sz="1800" b="1">
            <a:solidFill>
              <a:srgbClr val="FF0000"/>
            </a:solidFill>
          </a:endParaRPr>
        </a:p>
      </xdr:txBody>
    </xdr:sp>
    <xdr:clientData/>
  </xdr:twoCellAnchor>
  <xdr:twoCellAnchor>
    <xdr:from>
      <xdr:col>0</xdr:col>
      <xdr:colOff>438150</xdr:colOff>
      <xdr:row>7</xdr:row>
      <xdr:rowOff>114300</xdr:rowOff>
    </xdr:from>
    <xdr:to>
      <xdr:col>1</xdr:col>
      <xdr:colOff>9525</xdr:colOff>
      <xdr:row>8</xdr:row>
      <xdr:rowOff>66675</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438150" y="1771650"/>
          <a:ext cx="238125"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3</a:t>
          </a:r>
          <a:endParaRPr kumimoji="1" lang="ja-JP" altLang="en-US" sz="1800" b="1">
            <a:solidFill>
              <a:srgbClr val="FF0000"/>
            </a:solidFill>
          </a:endParaRPr>
        </a:p>
      </xdr:txBody>
    </xdr:sp>
    <xdr:clientData/>
  </xdr:twoCellAnchor>
  <xdr:twoCellAnchor>
    <xdr:from>
      <xdr:col>29</xdr:col>
      <xdr:colOff>323850</xdr:colOff>
      <xdr:row>3</xdr:row>
      <xdr:rowOff>76200</xdr:rowOff>
    </xdr:from>
    <xdr:to>
      <xdr:col>29</xdr:col>
      <xdr:colOff>561975</xdr:colOff>
      <xdr:row>3</xdr:row>
      <xdr:rowOff>314325</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0591800" y="495300"/>
          <a:ext cx="238125"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4</a:t>
          </a:r>
          <a:endParaRPr kumimoji="1" lang="ja-JP" altLang="en-US" sz="1800" b="1">
            <a:solidFill>
              <a:srgbClr val="FF0000"/>
            </a:solidFill>
          </a:endParaRPr>
        </a:p>
      </xdr:txBody>
    </xdr:sp>
    <xdr:clientData/>
  </xdr:twoCellAnchor>
  <xdr:twoCellAnchor>
    <xdr:from>
      <xdr:col>29</xdr:col>
      <xdr:colOff>352425</xdr:colOff>
      <xdr:row>8</xdr:row>
      <xdr:rowOff>104775</xdr:rowOff>
    </xdr:from>
    <xdr:to>
      <xdr:col>29</xdr:col>
      <xdr:colOff>590550</xdr:colOff>
      <xdr:row>9</xdr:row>
      <xdr:rowOff>57150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10620375" y="2047875"/>
          <a:ext cx="238125" cy="23812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5</a:t>
          </a:r>
          <a:endParaRPr kumimoji="1" lang="ja-JP" altLang="en-US" sz="1800" b="1">
            <a:solidFill>
              <a:srgbClr val="FF0000"/>
            </a:solidFill>
          </a:endParaRPr>
        </a:p>
      </xdr:txBody>
    </xdr:sp>
    <xdr:clientData/>
  </xdr:twoCellAnchor>
  <xdr:twoCellAnchor>
    <xdr:from>
      <xdr:col>0</xdr:col>
      <xdr:colOff>428625</xdr:colOff>
      <xdr:row>10</xdr:row>
      <xdr:rowOff>89648</xdr:rowOff>
    </xdr:from>
    <xdr:to>
      <xdr:col>1</xdr:col>
      <xdr:colOff>0</xdr:colOff>
      <xdr:row>11</xdr:row>
      <xdr:rowOff>224118</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428625" y="2604248"/>
          <a:ext cx="238125" cy="22972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6</a:t>
          </a:r>
          <a:endParaRPr kumimoji="1" lang="ja-JP" altLang="en-US" sz="1800" b="1">
            <a:solidFill>
              <a:srgbClr val="FF0000"/>
            </a:solidFill>
          </a:endParaRPr>
        </a:p>
      </xdr:txBody>
    </xdr:sp>
    <xdr:clientData/>
  </xdr:twoCellAnchor>
  <xdr:twoCellAnchor>
    <xdr:from>
      <xdr:col>24</xdr:col>
      <xdr:colOff>239325</xdr:colOff>
      <xdr:row>7</xdr:row>
      <xdr:rowOff>78440</xdr:rowOff>
    </xdr:from>
    <xdr:to>
      <xdr:col>26</xdr:col>
      <xdr:colOff>172090</xdr:colOff>
      <xdr:row>9</xdr:row>
      <xdr:rowOff>123264</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8792775" y="1735790"/>
          <a:ext cx="618565" cy="616324"/>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155681</xdr:colOff>
      <xdr:row>3</xdr:row>
      <xdr:rowOff>64355</xdr:rowOff>
    </xdr:from>
    <xdr:to>
      <xdr:col>24</xdr:col>
      <xdr:colOff>59231</xdr:colOff>
      <xdr:row>3</xdr:row>
      <xdr:rowOff>299679</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8306360" y="731105"/>
          <a:ext cx="243728" cy="235324"/>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7</a:t>
          </a:r>
          <a:endParaRPr kumimoji="1" lang="ja-JP" altLang="en-US" sz="1800" b="1">
            <a:solidFill>
              <a:srgbClr val="FF0000"/>
            </a:solidFill>
          </a:endParaRPr>
        </a:p>
      </xdr:txBody>
    </xdr:sp>
    <xdr:clientData/>
  </xdr:twoCellAnchor>
  <xdr:twoCellAnchor>
    <xdr:from>
      <xdr:col>25</xdr:col>
      <xdr:colOff>99972</xdr:colOff>
      <xdr:row>6</xdr:row>
      <xdr:rowOff>8645</xdr:rowOff>
    </xdr:from>
    <xdr:to>
      <xdr:col>25</xdr:col>
      <xdr:colOff>336495</xdr:colOff>
      <xdr:row>6</xdr:row>
      <xdr:rowOff>243969</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8996322" y="1380245"/>
          <a:ext cx="236523" cy="235324"/>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rgbClr val="FF0000"/>
              </a:solidFill>
            </a:rPr>
            <a:t>8</a:t>
          </a:r>
          <a:endParaRPr kumimoji="1" lang="ja-JP" altLang="en-US" sz="1800" b="1">
            <a:solidFill>
              <a:srgbClr val="FF0000"/>
            </a:solidFill>
          </a:endParaRPr>
        </a:p>
      </xdr:txBody>
    </xdr:sp>
    <xdr:clientData/>
  </xdr:twoCellAnchor>
  <xdr:twoCellAnchor>
    <xdr:from>
      <xdr:col>23</xdr:col>
      <xdr:colOff>332176</xdr:colOff>
      <xdr:row>3</xdr:row>
      <xdr:rowOff>4002</xdr:rowOff>
    </xdr:from>
    <xdr:to>
      <xdr:col>27</xdr:col>
      <xdr:colOff>1</xdr:colOff>
      <xdr:row>3</xdr:row>
      <xdr:rowOff>364992</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8482855" y="670752"/>
          <a:ext cx="1028539" cy="360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２部印刷</a:t>
          </a:r>
        </a:p>
      </xdr:txBody>
    </xdr:sp>
    <xdr:clientData/>
  </xdr:twoCellAnchor>
  <xdr:twoCellAnchor editAs="oneCell">
    <xdr:from>
      <xdr:col>27</xdr:col>
      <xdr:colOff>67236</xdr:colOff>
      <xdr:row>31</xdr:row>
      <xdr:rowOff>11207</xdr:rowOff>
    </xdr:from>
    <xdr:to>
      <xdr:col>29</xdr:col>
      <xdr:colOff>286871</xdr:colOff>
      <xdr:row>34</xdr:row>
      <xdr:rowOff>174813</xdr:rowOff>
    </xdr:to>
    <xdr:pic>
      <xdr:nvPicPr>
        <xdr:cNvPr id="12" name="グラフィックス 11" descr="線矢印: 直線">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649386" y="6783482"/>
          <a:ext cx="905435" cy="916081"/>
        </a:xfrm>
        <a:prstGeom prst="rect">
          <a:avLst/>
        </a:prstGeom>
      </xdr:spPr>
    </xdr:pic>
    <xdr:clientData/>
  </xdr:twoCellAnchor>
  <xdr:twoCellAnchor>
    <xdr:from>
      <xdr:col>29</xdr:col>
      <xdr:colOff>253253</xdr:colOff>
      <xdr:row>32</xdr:row>
      <xdr:rowOff>40341</xdr:rowOff>
    </xdr:from>
    <xdr:to>
      <xdr:col>45</xdr:col>
      <xdr:colOff>259773</xdr:colOff>
      <xdr:row>33</xdr:row>
      <xdr:rowOff>138545</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0626844" y="7885477"/>
          <a:ext cx="3747247" cy="340659"/>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印刷範囲は青い線を上下すると変更できます</a:t>
          </a:r>
        </a:p>
      </xdr:txBody>
    </xdr:sp>
    <xdr:clientData/>
  </xdr:twoCellAnchor>
  <xdr:twoCellAnchor editAs="oneCell">
    <xdr:from>
      <xdr:col>18</xdr:col>
      <xdr:colOff>232842</xdr:colOff>
      <xdr:row>16</xdr:row>
      <xdr:rowOff>37542</xdr:rowOff>
    </xdr:from>
    <xdr:to>
      <xdr:col>21</xdr:col>
      <xdr:colOff>165128</xdr:colOff>
      <xdr:row>19</xdr:row>
      <xdr:rowOff>195545</xdr:rowOff>
    </xdr:to>
    <xdr:pic>
      <xdr:nvPicPr>
        <xdr:cNvPr id="14" name="グラフィックス 13" descr="線矢印: 直線">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8074353">
          <a:off x="6712644" y="3844740"/>
          <a:ext cx="892789" cy="952821"/>
        </a:xfrm>
        <a:prstGeom prst="rect">
          <a:avLst/>
        </a:prstGeom>
      </xdr:spPr>
    </xdr:pic>
    <xdr:clientData/>
  </xdr:twoCellAnchor>
  <xdr:twoCellAnchor>
    <xdr:from>
      <xdr:col>12</xdr:col>
      <xdr:colOff>239967</xdr:colOff>
      <xdr:row>19</xdr:row>
      <xdr:rowOff>145518</xdr:rowOff>
    </xdr:from>
    <xdr:to>
      <xdr:col>24</xdr:col>
      <xdr:colOff>95250</xdr:colOff>
      <xdr:row>21</xdr:row>
      <xdr:rowOff>81644</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4648681" y="4717518"/>
          <a:ext cx="3937426" cy="425983"/>
        </a:xfrm>
        <a:prstGeom prst="rect">
          <a:avLst/>
        </a:prstGeom>
        <a:solidFill>
          <a:schemeClr val="bg1">
            <a:lumMod val="95000"/>
          </a:schemeClr>
        </a:solidFill>
        <a:ln w="9525" cmpd="sng">
          <a:solidFill>
            <a:schemeClr val="bg1">
              <a:lumMod val="75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latin typeface="+mj-ea"/>
              <a:ea typeface="+mj-ea"/>
            </a:rPr>
            <a:t>一式計上の場合は金額を直接入力してください</a:t>
          </a:r>
          <a:endParaRPr kumimoji="1" lang="en-US" altLang="ja-JP" sz="1400" b="1">
            <a:latin typeface="+mj-ea"/>
            <a:ea typeface="+mj-ea"/>
          </a:endParaRPr>
        </a:p>
      </xdr:txBody>
    </xdr:sp>
    <xdr:clientData/>
  </xdr:twoCellAnchor>
  <xdr:twoCellAnchor editAs="oneCell">
    <xdr:from>
      <xdr:col>31</xdr:col>
      <xdr:colOff>29135</xdr:colOff>
      <xdr:row>3</xdr:row>
      <xdr:rowOff>73959</xdr:rowOff>
    </xdr:from>
    <xdr:to>
      <xdr:col>40</xdr:col>
      <xdr:colOff>248770</xdr:colOff>
      <xdr:row>6</xdr:row>
      <xdr:rowOff>24654</xdr:rowOff>
    </xdr:to>
    <xdr:pic>
      <xdr:nvPicPr>
        <xdr:cNvPr id="18" name="グラフィックス 17" descr="線矢印: 直線">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602010" y="493059"/>
          <a:ext cx="905435" cy="903195"/>
        </a:xfrm>
        <a:prstGeom prst="rect">
          <a:avLst/>
        </a:prstGeom>
      </xdr:spPr>
    </xdr:pic>
    <xdr:clientData/>
  </xdr:twoCellAnchor>
  <xdr:twoCellAnchor>
    <xdr:from>
      <xdr:col>40</xdr:col>
      <xdr:colOff>291352</xdr:colOff>
      <xdr:row>3</xdr:row>
      <xdr:rowOff>40821</xdr:rowOff>
    </xdr:from>
    <xdr:to>
      <xdr:col>51</xdr:col>
      <xdr:colOff>244929</xdr:colOff>
      <xdr:row>7</xdr:row>
      <xdr:rowOff>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2469745" y="1143000"/>
          <a:ext cx="3695541" cy="1197429"/>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游ゴシック Light 見出し"/>
              <a:ea typeface="+mj-ea"/>
            </a:rPr>
            <a:t>締め日が末日以外の場合は</a:t>
          </a:r>
          <a:endParaRPr kumimoji="1" lang="en-US" altLang="ja-JP" sz="1400" b="1">
            <a:latin typeface="游ゴシック Light 見出し"/>
            <a:ea typeface="+mj-ea"/>
          </a:endParaRPr>
        </a:p>
        <a:p>
          <a:pPr algn="l"/>
          <a:r>
            <a:rPr kumimoji="1" lang="ja-JP" altLang="en-US" sz="1400" b="1">
              <a:latin typeface="游ゴシック Light 見出し"/>
              <a:ea typeface="+mj-ea"/>
            </a:rPr>
            <a:t>プルダウンリストより選択してください</a:t>
          </a:r>
          <a:endParaRPr kumimoji="1" lang="en-US" altLang="ja-JP" sz="1400" b="1">
            <a:latin typeface="游ゴシック Light 見出し"/>
            <a:ea typeface="+mj-ea"/>
          </a:endParaRPr>
        </a:p>
        <a:p>
          <a:pPr algn="l"/>
          <a:r>
            <a:rPr kumimoji="1" lang="en-US" altLang="ja-JP" sz="1400" b="1">
              <a:latin typeface="游ゴシック Light 見出し"/>
              <a:ea typeface="+mj-ea"/>
            </a:rPr>
            <a:t>【</a:t>
          </a:r>
          <a:r>
            <a:rPr kumimoji="1" lang="ja-JP" altLang="en-US" sz="1400" b="1">
              <a:latin typeface="游ゴシック Light 見出し"/>
              <a:ea typeface="+mj-ea"/>
            </a:rPr>
            <a:t>変更すると請求書の発行日が変わります</a:t>
          </a:r>
          <a:r>
            <a:rPr kumimoji="1" lang="en-US" altLang="ja-JP" sz="1400" b="1">
              <a:latin typeface="游ゴシック Light 見出し"/>
              <a:ea typeface="+mj-ea"/>
            </a:rPr>
            <a:t>】</a:t>
          </a:r>
        </a:p>
      </xdr:txBody>
    </xdr:sp>
    <xdr:clientData/>
  </xdr:twoCellAnchor>
  <xdr:twoCellAnchor>
    <xdr:from>
      <xdr:col>39</xdr:col>
      <xdr:colOff>314404</xdr:colOff>
      <xdr:row>8</xdr:row>
      <xdr:rowOff>227160</xdr:rowOff>
    </xdr:from>
    <xdr:to>
      <xdr:col>48</xdr:col>
      <xdr:colOff>256134</xdr:colOff>
      <xdr:row>14</xdr:row>
      <xdr:rowOff>110459</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2152618" y="2853339"/>
          <a:ext cx="3003337" cy="1039906"/>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游ゴシック Light 見出し"/>
              <a:ea typeface="+mj-ea"/>
            </a:rPr>
            <a:t>税抜金額・消費税　計算の</a:t>
          </a:r>
          <a:endParaRPr kumimoji="1" lang="en-US" altLang="ja-JP" sz="1400" b="1">
            <a:latin typeface="游ゴシック Light 見出し"/>
            <a:ea typeface="+mj-ea"/>
          </a:endParaRPr>
        </a:p>
        <a:p>
          <a:pPr algn="l"/>
          <a:r>
            <a:rPr kumimoji="1" lang="ja-JP" altLang="en-US" sz="1400" b="1">
              <a:latin typeface="游ゴシック Light 見出し"/>
              <a:ea typeface="+mj-ea"/>
            </a:rPr>
            <a:t>端数処理方法を選択してください</a:t>
          </a:r>
          <a:endParaRPr kumimoji="1" lang="en-US" altLang="ja-JP" sz="1400" b="1">
            <a:latin typeface="游ゴシック Light 見出し"/>
            <a:ea typeface="+mj-ea"/>
          </a:endParaRPr>
        </a:p>
        <a:p>
          <a:pPr algn="l"/>
          <a:r>
            <a:rPr kumimoji="1" lang="ja-JP" altLang="en-US" sz="1400" b="1">
              <a:latin typeface="游ゴシック Light 見出し"/>
              <a:ea typeface="+mj-ea"/>
            </a:rPr>
            <a:t>（ 四捨五入</a:t>
          </a:r>
          <a:r>
            <a:rPr kumimoji="1" lang="en-US" altLang="ja-JP" sz="1400" b="1">
              <a:latin typeface="游ゴシック Light 見出し"/>
              <a:ea typeface="+mj-ea"/>
            </a:rPr>
            <a:t>,</a:t>
          </a:r>
          <a:r>
            <a:rPr kumimoji="1" lang="ja-JP" altLang="en-US" sz="1400" b="1">
              <a:latin typeface="游ゴシック Light 見出し"/>
              <a:ea typeface="+mj-ea"/>
            </a:rPr>
            <a:t>切り捨て</a:t>
          </a:r>
          <a:r>
            <a:rPr kumimoji="1" lang="en-US" altLang="ja-JP" sz="1400" b="1">
              <a:latin typeface="游ゴシック Light 見出し"/>
              <a:ea typeface="+mj-ea"/>
            </a:rPr>
            <a:t>,</a:t>
          </a:r>
          <a:r>
            <a:rPr kumimoji="1" lang="ja-JP" altLang="en-US" sz="1400" b="1">
              <a:latin typeface="游ゴシック Light 見出し"/>
              <a:ea typeface="+mj-ea"/>
            </a:rPr>
            <a:t>切り上げ ）</a:t>
          </a:r>
          <a:endParaRPr kumimoji="1" lang="en-US" altLang="ja-JP" sz="1200" b="1">
            <a:latin typeface="游ゴシック Light 見出し"/>
            <a:ea typeface="+mj-ea"/>
          </a:endParaRPr>
        </a:p>
      </xdr:txBody>
    </xdr:sp>
    <xdr:clientData/>
  </xdr:twoCellAnchor>
  <xdr:twoCellAnchor editAs="oneCell">
    <xdr:from>
      <xdr:col>30</xdr:col>
      <xdr:colOff>31056</xdr:colOff>
      <xdr:row>7</xdr:row>
      <xdr:rowOff>39861</xdr:rowOff>
    </xdr:from>
    <xdr:to>
      <xdr:col>39</xdr:col>
      <xdr:colOff>250692</xdr:colOff>
      <xdr:row>10</xdr:row>
      <xdr:rowOff>74599</xdr:rowOff>
    </xdr:to>
    <xdr:pic>
      <xdr:nvPicPr>
        <xdr:cNvPr id="21" name="グラフィックス 20" descr="線矢印: 直線">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2075603">
          <a:off x="11188913" y="2380290"/>
          <a:ext cx="899993" cy="891988"/>
        </a:xfrm>
        <a:prstGeom prst="rect">
          <a:avLst/>
        </a:prstGeom>
      </xdr:spPr>
    </xdr:pic>
    <xdr:clientData/>
  </xdr:twoCellAnchor>
  <xdr:twoCellAnchor>
    <xdr:from>
      <xdr:col>0</xdr:col>
      <xdr:colOff>207818</xdr:colOff>
      <xdr:row>38</xdr:row>
      <xdr:rowOff>190502</xdr:rowOff>
    </xdr:from>
    <xdr:to>
      <xdr:col>29</xdr:col>
      <xdr:colOff>207818</xdr:colOff>
      <xdr:row>49</xdr:row>
      <xdr:rowOff>1</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207818" y="9351820"/>
          <a:ext cx="10373591" cy="2476499"/>
        </a:xfrm>
        <a:prstGeom prst="rect">
          <a:avLst/>
        </a:prstGeom>
        <a:solidFill>
          <a:schemeClr val="bg1">
            <a:lumMod val="95000"/>
          </a:schemeClr>
        </a:solidFill>
        <a:ln w="2857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600" b="1" u="none">
              <a:latin typeface="游ゴシック Light 見出し"/>
              <a:ea typeface="+mj-ea"/>
            </a:rPr>
            <a:t>内訳</a:t>
          </a:r>
          <a:r>
            <a:rPr kumimoji="1" lang="ja-JP" altLang="en-US" sz="1600" b="1">
              <a:latin typeface="游ゴシック Light 見出し"/>
              <a:ea typeface="+mj-ea"/>
            </a:rPr>
            <a:t>は  </a:t>
          </a:r>
          <a:r>
            <a:rPr kumimoji="1" lang="ja-JP" altLang="en-US" sz="1800" b="1" u="sng">
              <a:latin typeface="游ゴシック Light 見出し"/>
              <a:ea typeface="+mj-ea"/>
            </a:rPr>
            <a:t>任意様式でかまいません</a:t>
          </a:r>
          <a:endParaRPr kumimoji="1" lang="en-US" altLang="ja-JP" sz="1600" b="1" u="sng">
            <a:latin typeface="游ゴシック Light 見出し"/>
            <a:ea typeface="+mj-ea"/>
          </a:endParaRPr>
        </a:p>
        <a:p>
          <a:pPr algn="ctr"/>
          <a:r>
            <a:rPr kumimoji="1" lang="ja-JP" altLang="en-US" sz="1600" b="1">
              <a:latin typeface="游ゴシック Light 見出し"/>
              <a:ea typeface="+mj-ea"/>
            </a:rPr>
            <a:t>任意様式を添付する場合は 請求書</a:t>
          </a:r>
          <a:r>
            <a:rPr kumimoji="1" lang="en-US" altLang="ja-JP" sz="1600" b="1">
              <a:latin typeface="游ゴシック Light 見出し"/>
              <a:ea typeface="+mj-ea"/>
            </a:rPr>
            <a:t>(A)</a:t>
          </a:r>
          <a:r>
            <a:rPr kumimoji="1" lang="ja-JP" altLang="en-US" sz="1600" b="1">
              <a:latin typeface="游ゴシック Light 見出し"/>
              <a:ea typeface="+mj-ea"/>
            </a:rPr>
            <a:t>「備考」欄に内訳がある旨を入力ください</a:t>
          </a:r>
          <a:r>
            <a:rPr kumimoji="1" lang="en-US" altLang="ja-JP" sz="1600" b="1">
              <a:latin typeface="游ゴシック Light 見出し"/>
              <a:ea typeface="+mj-ea"/>
            </a:rPr>
            <a:t>(</a:t>
          </a:r>
          <a:r>
            <a:rPr kumimoji="1" lang="ja-JP" altLang="en-US" sz="1600" b="1">
              <a:latin typeface="游ゴシック Light 見出し"/>
              <a:ea typeface="+mj-ea"/>
            </a:rPr>
            <a:t>以下入力例</a:t>
          </a:r>
          <a:r>
            <a:rPr kumimoji="1" lang="en-US" altLang="ja-JP" sz="1600" b="1">
              <a:latin typeface="游ゴシック Light 見出し"/>
              <a:ea typeface="+mj-ea"/>
            </a:rPr>
            <a:t>)</a:t>
          </a:r>
        </a:p>
        <a:p>
          <a:pPr algn="ctr"/>
          <a:endParaRPr kumimoji="1" lang="en-US" altLang="ja-JP" sz="1600" b="1">
            <a:latin typeface="游ゴシック Light 見出し"/>
            <a:ea typeface="+mj-ea"/>
          </a:endParaRPr>
        </a:p>
        <a:p>
          <a:pPr algn="ctr"/>
          <a:endParaRPr kumimoji="1" lang="en-US" altLang="ja-JP" sz="1600" b="1">
            <a:latin typeface="游ゴシック Light 見出し"/>
            <a:ea typeface="+mj-ea"/>
          </a:endParaRPr>
        </a:p>
        <a:p>
          <a:pPr algn="ctr"/>
          <a:endParaRPr kumimoji="1" lang="en-US" altLang="ja-JP" sz="1600" b="1">
            <a:latin typeface="游ゴシック Light 見出し"/>
            <a:ea typeface="+mj-ea"/>
          </a:endParaRPr>
        </a:p>
        <a:p>
          <a:pPr algn="ctr"/>
          <a:endParaRPr kumimoji="1" lang="en-US" altLang="ja-JP" sz="1200" b="1">
            <a:latin typeface="游ゴシック Light 見出し"/>
            <a:ea typeface="+mj-ea"/>
          </a:endParaRPr>
        </a:p>
      </xdr:txBody>
    </xdr:sp>
    <xdr:clientData/>
  </xdr:twoCellAnchor>
  <xdr:twoCellAnchor editAs="oneCell">
    <xdr:from>
      <xdr:col>10</xdr:col>
      <xdr:colOff>150624</xdr:colOff>
      <xdr:row>39</xdr:row>
      <xdr:rowOff>122035</xdr:rowOff>
    </xdr:from>
    <xdr:to>
      <xdr:col>11</xdr:col>
      <xdr:colOff>259481</xdr:colOff>
      <xdr:row>41</xdr:row>
      <xdr:rowOff>90736</xdr:rowOff>
    </xdr:to>
    <xdr:pic>
      <xdr:nvPicPr>
        <xdr:cNvPr id="23" name="グラフィックス 22" descr="情報">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943306" y="9525808"/>
          <a:ext cx="455220" cy="453610"/>
        </a:xfrm>
        <a:prstGeom prst="rect">
          <a:avLst/>
        </a:prstGeom>
      </xdr:spPr>
    </xdr:pic>
    <xdr:clientData/>
  </xdr:twoCellAnchor>
  <xdr:twoCellAnchor>
    <xdr:from>
      <xdr:col>11</xdr:col>
      <xdr:colOff>6183</xdr:colOff>
      <xdr:row>39</xdr:row>
      <xdr:rowOff>190501</xdr:rowOff>
    </xdr:from>
    <xdr:to>
      <xdr:col>19</xdr:col>
      <xdr:colOff>101434</xdr:colOff>
      <xdr:row>41</xdr:row>
      <xdr:rowOff>54428</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a:xfrm>
          <a:off x="4145228" y="9594274"/>
          <a:ext cx="2866161" cy="348836"/>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ysClr val="windowText" lastClr="000000"/>
              </a:solidFill>
            </a:rPr>
            <a:t>※</a:t>
          </a:r>
          <a:r>
            <a:rPr kumimoji="1" lang="ja-JP" altLang="en-US" sz="2000" b="1">
              <a:solidFill>
                <a:sysClr val="windowText" lastClr="000000"/>
              </a:solidFill>
            </a:rPr>
            <a:t> 内訳書について</a:t>
          </a:r>
        </a:p>
      </xdr:txBody>
    </xdr:sp>
    <xdr:clientData/>
  </xdr:twoCellAnchor>
  <xdr:twoCellAnchor editAs="oneCell">
    <xdr:from>
      <xdr:col>2</xdr:col>
      <xdr:colOff>17319</xdr:colOff>
      <xdr:row>45</xdr:row>
      <xdr:rowOff>82884</xdr:rowOff>
    </xdr:from>
    <xdr:to>
      <xdr:col>28</xdr:col>
      <xdr:colOff>175028</xdr:colOff>
      <xdr:row>47</xdr:row>
      <xdr:rowOff>86594</xdr:rowOff>
    </xdr:to>
    <xdr:pic>
      <xdr:nvPicPr>
        <xdr:cNvPr id="28" name="図 27">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9092" y="10941384"/>
          <a:ext cx="9163163" cy="488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171449</xdr:colOff>
      <xdr:row>9</xdr:row>
      <xdr:rowOff>27214</xdr:rowOff>
    </xdr:from>
    <xdr:to>
      <xdr:col>12</xdr:col>
      <xdr:colOff>152400</xdr:colOff>
      <xdr:row>16</xdr:row>
      <xdr:rowOff>136072</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899806" y="2530928"/>
          <a:ext cx="1001487" cy="1428751"/>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108860</xdr:colOff>
      <xdr:row>14</xdr:row>
      <xdr:rowOff>88846</xdr:rowOff>
    </xdr:from>
    <xdr:to>
      <xdr:col>22</xdr:col>
      <xdr:colOff>74442</xdr:colOff>
      <xdr:row>19</xdr:row>
      <xdr:rowOff>125665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5197931" y="4293453"/>
          <a:ext cx="3027190" cy="1261462"/>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游ゴシック Light 見出し"/>
              <a:ea typeface="+mj-ea"/>
            </a:rPr>
            <a:t>セルを選択し</a:t>
          </a:r>
          <a:endParaRPr kumimoji="1" lang="en-US" altLang="ja-JP" sz="1400" b="1">
            <a:latin typeface="游ゴシック Light 見出し"/>
            <a:ea typeface="+mj-ea"/>
          </a:endParaRPr>
        </a:p>
        <a:p>
          <a:pPr algn="l"/>
          <a:r>
            <a:rPr kumimoji="1" lang="ja-JP" altLang="en-US" sz="1400" b="1">
              <a:latin typeface="游ゴシック Light 見出し"/>
              <a:ea typeface="+mj-ea"/>
            </a:rPr>
            <a:t>プルダウンリストから</a:t>
          </a:r>
          <a:endParaRPr kumimoji="1" lang="en-US" altLang="ja-JP" sz="1400" b="1">
            <a:latin typeface="游ゴシック Light 見出し"/>
            <a:ea typeface="+mj-ea"/>
          </a:endParaRPr>
        </a:p>
        <a:p>
          <a:pPr algn="l"/>
          <a:r>
            <a:rPr kumimoji="1" lang="ja-JP" altLang="en-US" sz="1400" b="1">
              <a:latin typeface="游ゴシック Light 見出し"/>
              <a:ea typeface="+mj-ea"/>
            </a:rPr>
            <a:t>該当税率を選択してください</a:t>
          </a:r>
          <a:endParaRPr kumimoji="1" lang="en-US" altLang="ja-JP" sz="1400" b="1">
            <a:latin typeface="游ゴシック Light 見出し"/>
            <a:ea typeface="+mj-ea"/>
          </a:endParaRPr>
        </a:p>
      </xdr:txBody>
    </xdr:sp>
    <xdr:clientData/>
  </xdr:twoCellAnchor>
  <xdr:twoCellAnchor editAs="oneCell">
    <xdr:from>
      <xdr:col>11</xdr:col>
      <xdr:colOff>64229</xdr:colOff>
      <xdr:row>16</xdr:row>
      <xdr:rowOff>148351</xdr:rowOff>
    </xdr:from>
    <xdr:to>
      <xdr:col>13</xdr:col>
      <xdr:colOff>336693</xdr:colOff>
      <xdr:row>26</xdr:row>
      <xdr:rowOff>5046</xdr:rowOff>
    </xdr:to>
    <xdr:pic>
      <xdr:nvPicPr>
        <xdr:cNvPr id="5" name="グラフィックス 4" descr="線矢印: 直線">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972146">
          <a:off x="3918828" y="4526073"/>
          <a:ext cx="2061052" cy="952821"/>
        </a:xfrm>
        <a:prstGeom prst="rect">
          <a:avLst/>
        </a:prstGeom>
      </xdr:spPr>
    </xdr:pic>
    <xdr:clientData/>
  </xdr:twoCellAnchor>
  <xdr:twoCellAnchor>
    <xdr:from>
      <xdr:col>11</xdr:col>
      <xdr:colOff>231322</xdr:colOff>
      <xdr:row>26</xdr:row>
      <xdr:rowOff>27215</xdr:rowOff>
    </xdr:from>
    <xdr:to>
      <xdr:col>26</xdr:col>
      <xdr:colOff>81643</xdr:colOff>
      <xdr:row>32</xdr:row>
      <xdr:rowOff>95250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4640036" y="6055179"/>
          <a:ext cx="4953000" cy="140153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127591</xdr:colOff>
      <xdr:row>25</xdr:row>
      <xdr:rowOff>122464</xdr:rowOff>
    </xdr:from>
    <xdr:to>
      <xdr:col>46</xdr:col>
      <xdr:colOff>217714</xdr:colOff>
      <xdr:row>32</xdr:row>
      <xdr:rowOff>81644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9979162" y="6776357"/>
          <a:ext cx="4798195" cy="1537608"/>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游ゴシック Light 見出し"/>
              <a:ea typeface="+mj-ea"/>
            </a:rPr>
            <a:t>税区分を選択すると自動で税率毎の集計を表示します</a:t>
          </a:r>
          <a:endParaRPr kumimoji="1" lang="en-US" altLang="ja-JP" sz="1400" b="1">
            <a:latin typeface="游ゴシック Light 見出し"/>
            <a:ea typeface="+mj-ea"/>
          </a:endParaRPr>
        </a:p>
        <a:p>
          <a:pPr algn="l"/>
          <a:r>
            <a:rPr kumimoji="1" lang="ja-JP" altLang="en-US" sz="1400" b="1">
              <a:latin typeface="游ゴシック Light 見出し"/>
              <a:ea typeface="+mj-ea"/>
            </a:rPr>
            <a:t>消費税額に相違がある場合は</a:t>
          </a:r>
          <a:endParaRPr kumimoji="1" lang="en-US" altLang="ja-JP" sz="1400" b="1">
            <a:latin typeface="游ゴシック Light 見出し"/>
            <a:ea typeface="+mj-ea"/>
          </a:endParaRPr>
        </a:p>
        <a:p>
          <a:pPr algn="l"/>
          <a:r>
            <a:rPr kumimoji="1" lang="ja-JP" altLang="en-US" sz="1400" b="1">
              <a:latin typeface="游ゴシック Light 見出し"/>
              <a:ea typeface="+mj-ea"/>
            </a:rPr>
            <a:t>上部の「</a:t>
          </a:r>
          <a:r>
            <a:rPr kumimoji="1" lang="ja-JP" altLang="en-US" sz="1400" b="1" u="sng">
              <a:latin typeface="游ゴシック Light 見出し"/>
              <a:ea typeface="+mj-ea"/>
            </a:rPr>
            <a:t>端数処理方法</a:t>
          </a:r>
          <a:r>
            <a:rPr kumimoji="1" lang="ja-JP" altLang="en-US" sz="1400" b="1">
              <a:latin typeface="游ゴシック Light 見出し"/>
              <a:ea typeface="+mj-ea"/>
            </a:rPr>
            <a:t>」を確認いただくか</a:t>
          </a:r>
          <a:endParaRPr kumimoji="1" lang="en-US" altLang="ja-JP" sz="1400" b="1">
            <a:latin typeface="游ゴシック Light 見出し"/>
            <a:ea typeface="+mj-ea"/>
          </a:endParaRPr>
        </a:p>
        <a:p>
          <a:pPr algn="l"/>
          <a:r>
            <a:rPr kumimoji="1" lang="ja-JP" altLang="en-US" sz="1400" b="1" u="sng">
              <a:latin typeface="游ゴシック Light 見出し"/>
              <a:ea typeface="+mj-ea"/>
            </a:rPr>
            <a:t>直接消費税額を入力</a:t>
          </a:r>
          <a:r>
            <a:rPr kumimoji="1" lang="ja-JP" altLang="en-US" sz="1400" b="1">
              <a:latin typeface="游ゴシック Light 見出し"/>
              <a:ea typeface="+mj-ea"/>
            </a:rPr>
            <a:t>してください</a:t>
          </a:r>
          <a:endParaRPr kumimoji="1" lang="en-US" altLang="ja-JP" sz="1400" b="1">
            <a:latin typeface="游ゴシック Light 見出し"/>
            <a:ea typeface="+mj-ea"/>
          </a:endParaRPr>
        </a:p>
      </xdr:txBody>
    </xdr:sp>
    <xdr:clientData/>
  </xdr:twoCellAnchor>
  <xdr:twoCellAnchor>
    <xdr:from>
      <xdr:col>26</xdr:col>
      <xdr:colOff>231322</xdr:colOff>
      <xdr:row>4</xdr:row>
      <xdr:rowOff>176892</xdr:rowOff>
    </xdr:from>
    <xdr:to>
      <xdr:col>30</xdr:col>
      <xdr:colOff>54429</xdr:colOff>
      <xdr:row>7</xdr:row>
      <xdr:rowOff>244928</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9742715" y="1251856"/>
          <a:ext cx="1809750" cy="925286"/>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89491</xdr:colOff>
      <xdr:row>9</xdr:row>
      <xdr:rowOff>57150</xdr:rowOff>
    </xdr:from>
    <xdr:to>
      <xdr:col>48</xdr:col>
      <xdr:colOff>68036</xdr:colOff>
      <xdr:row>14</xdr:row>
      <xdr:rowOff>136072</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9941062" y="3431721"/>
          <a:ext cx="5366974" cy="908958"/>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游ゴシック Light 見出し"/>
              <a:ea typeface="+mj-ea"/>
            </a:rPr>
            <a:t>請求品目ごとの金額、消費税額に数円のズレが生じる場合は</a:t>
          </a:r>
          <a:endParaRPr kumimoji="1" lang="en-US" altLang="ja-JP" sz="1400" b="1">
            <a:latin typeface="游ゴシック Light 見出し"/>
            <a:ea typeface="+mj-ea"/>
          </a:endParaRPr>
        </a:p>
        <a:p>
          <a:pPr algn="l"/>
          <a:r>
            <a:rPr kumimoji="1" lang="ja-JP" altLang="en-US" sz="1400" b="1">
              <a:latin typeface="游ゴシック Light 見出し"/>
              <a:ea typeface="+mj-ea"/>
            </a:rPr>
            <a:t>端数処理方法の確認をお願いします</a:t>
          </a:r>
          <a:endParaRPr kumimoji="1" lang="en-US" altLang="ja-JP" sz="1400" b="1">
            <a:latin typeface="游ゴシック Light 見出し"/>
            <a:ea typeface="+mj-ea"/>
          </a:endParaRPr>
        </a:p>
      </xdr:txBody>
    </xdr:sp>
    <xdr:clientData/>
  </xdr:twoCellAnchor>
  <xdr:twoCellAnchor>
    <xdr:from>
      <xdr:col>2</xdr:col>
      <xdr:colOff>40822</xdr:colOff>
      <xdr:row>0</xdr:row>
      <xdr:rowOff>299357</xdr:rowOff>
    </xdr:from>
    <xdr:to>
      <xdr:col>42</xdr:col>
      <xdr:colOff>86591</xdr:colOff>
      <xdr:row>1</xdr:row>
      <xdr:rowOff>364031</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733549" y="299357"/>
          <a:ext cx="12099224" cy="532265"/>
        </a:xfrm>
        <a:prstGeom prst="rect">
          <a:avLst/>
        </a:prstGeom>
        <a:solidFill>
          <a:schemeClr val="bg1">
            <a:lumMod val="95000"/>
          </a:schemeClr>
        </a:solidFill>
        <a:ln w="9525" cmpd="sng">
          <a:solidFill>
            <a:schemeClr val="lt1">
              <a:shade val="50000"/>
            </a:schemeClr>
          </a:solidFill>
        </a:ln>
        <a:effectLst>
          <a:outerShdw blurRad="50800" dist="50800" dir="5400000" algn="ctr" rotWithShape="0">
            <a:schemeClr val="bg1">
              <a:lumMod val="8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游ゴシック Light 見出し"/>
              <a:ea typeface="+mj-ea"/>
            </a:rPr>
            <a:t>赤枠内の記入方法以外は</a:t>
          </a:r>
          <a:r>
            <a:rPr kumimoji="1" lang="en-US" altLang="ja-JP" sz="1800" b="1">
              <a:latin typeface="游ゴシック Light 見出し"/>
              <a:ea typeface="+mj-ea"/>
            </a:rPr>
            <a:t>10</a:t>
          </a:r>
          <a:r>
            <a:rPr kumimoji="1" lang="ja-JP" altLang="en-US" sz="1800" b="1">
              <a:latin typeface="游ゴシック Light 見出し"/>
              <a:ea typeface="+mj-ea"/>
            </a:rPr>
            <a:t>％のみの場合と変わりありません　</a:t>
          </a:r>
          <a:r>
            <a:rPr kumimoji="1" lang="en-US" altLang="ja-JP" sz="1800" b="1">
              <a:latin typeface="游ゴシック Light 見出し"/>
              <a:ea typeface="+mj-ea"/>
            </a:rPr>
            <a:t>※</a:t>
          </a:r>
          <a:r>
            <a:rPr kumimoji="1" lang="ja-JP" altLang="en-US" sz="1800" b="1">
              <a:latin typeface="游ゴシック Light 見出し"/>
              <a:ea typeface="+mj-ea"/>
            </a:rPr>
            <a:t>総括表へ請求金額</a:t>
          </a:r>
          <a:r>
            <a:rPr kumimoji="1" lang="en-US" altLang="ja-JP" sz="1800" b="1">
              <a:latin typeface="游ゴシック Light 見出し"/>
              <a:ea typeface="+mj-ea"/>
            </a:rPr>
            <a:t>(</a:t>
          </a:r>
          <a:r>
            <a:rPr kumimoji="1" lang="ja-JP" altLang="en-US" sz="1800" b="1">
              <a:latin typeface="游ゴシック Light 見出し"/>
              <a:ea typeface="+mj-ea"/>
            </a:rPr>
            <a:t>税込</a:t>
          </a:r>
          <a:r>
            <a:rPr kumimoji="1" lang="en-US" altLang="ja-JP" sz="1800" b="1">
              <a:latin typeface="游ゴシック Light 見出し"/>
              <a:ea typeface="+mj-ea"/>
            </a:rPr>
            <a:t>)</a:t>
          </a:r>
          <a:r>
            <a:rPr kumimoji="1" lang="ja-JP" altLang="en-US" sz="1800" b="1">
              <a:latin typeface="游ゴシック Light 見出し"/>
              <a:ea typeface="+mj-ea"/>
            </a:rPr>
            <a:t>を転記してください</a:t>
          </a:r>
          <a:endParaRPr kumimoji="1" lang="en-US" altLang="ja-JP" sz="1600" b="1" u="sng">
            <a:latin typeface="游ゴシック Light 見出し"/>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36B4E-6B77-409E-9860-86C7BE873B0F}">
  <sheetPr>
    <pageSetUpPr fitToPage="1"/>
  </sheetPr>
  <dimension ref="A1:K22"/>
  <sheetViews>
    <sheetView tabSelected="1" zoomScaleNormal="100" workbookViewId="0">
      <selection activeCell="F12" sqref="F12"/>
    </sheetView>
  </sheetViews>
  <sheetFormatPr defaultRowHeight="18.75"/>
  <cols>
    <col min="1" max="16384" width="9" style="105"/>
  </cols>
  <sheetData>
    <row r="1" spans="1:11" ht="19.5">
      <c r="A1" s="110" t="s">
        <v>136</v>
      </c>
      <c r="B1" s="110"/>
    </row>
    <row r="2" spans="1:11">
      <c r="A2" s="106"/>
      <c r="B2" s="106"/>
    </row>
    <row r="3" spans="1:11">
      <c r="A3" s="107" t="s">
        <v>137</v>
      </c>
      <c r="B3" s="106"/>
      <c r="K3" s="107" t="s">
        <v>139</v>
      </c>
    </row>
    <row r="4" spans="1:11">
      <c r="A4" s="107" t="s">
        <v>147</v>
      </c>
      <c r="B4" s="106"/>
      <c r="K4" s="106" t="s">
        <v>140</v>
      </c>
    </row>
    <row r="5" spans="1:11">
      <c r="A5" s="106" t="s">
        <v>150</v>
      </c>
      <c r="B5" s="106"/>
      <c r="K5" s="106" t="s">
        <v>141</v>
      </c>
    </row>
    <row r="6" spans="1:11">
      <c r="A6" s="106" t="s">
        <v>149</v>
      </c>
      <c r="B6" s="106"/>
      <c r="K6" s="106" t="s">
        <v>142</v>
      </c>
    </row>
    <row r="7" spans="1:11">
      <c r="A7" s="106" t="s">
        <v>146</v>
      </c>
      <c r="B7" s="106"/>
      <c r="K7" s="106" t="s">
        <v>162</v>
      </c>
    </row>
    <row r="8" spans="1:11">
      <c r="A8" s="107" t="s">
        <v>148</v>
      </c>
      <c r="B8" s="106"/>
      <c r="K8" s="108" t="s">
        <v>160</v>
      </c>
    </row>
    <row r="9" spans="1:11">
      <c r="A9" s="106" t="s">
        <v>154</v>
      </c>
      <c r="B9" s="106"/>
      <c r="K9" s="107" t="s">
        <v>157</v>
      </c>
    </row>
    <row r="10" spans="1:11">
      <c r="A10" s="106" t="s">
        <v>143</v>
      </c>
      <c r="B10" s="106"/>
      <c r="K10" s="105" t="s">
        <v>158</v>
      </c>
    </row>
    <row r="11" spans="1:11">
      <c r="A11" s="107" t="s">
        <v>151</v>
      </c>
      <c r="B11" s="106"/>
      <c r="K11" s="105" t="s">
        <v>159</v>
      </c>
    </row>
    <row r="12" spans="1:11">
      <c r="A12" s="106" t="s">
        <v>152</v>
      </c>
      <c r="B12" s="106"/>
      <c r="K12" s="105" t="s">
        <v>161</v>
      </c>
    </row>
    <row r="13" spans="1:11">
      <c r="A13" s="106" t="s">
        <v>138</v>
      </c>
      <c r="B13" s="106"/>
    </row>
    <row r="14" spans="1:11">
      <c r="A14" s="106" t="s">
        <v>163</v>
      </c>
      <c r="B14" s="106"/>
      <c r="K14" s="107" t="s">
        <v>166</v>
      </c>
    </row>
    <row r="15" spans="1:11">
      <c r="A15" s="106"/>
      <c r="B15" s="106"/>
      <c r="K15" s="106" t="s">
        <v>164</v>
      </c>
    </row>
    <row r="16" spans="1:11">
      <c r="A16" s="106" t="s">
        <v>153</v>
      </c>
      <c r="B16" s="106"/>
      <c r="K16" s="106" t="s">
        <v>167</v>
      </c>
    </row>
    <row r="17" spans="1:11">
      <c r="A17" s="106"/>
      <c r="B17" s="106"/>
      <c r="K17" s="106" t="s">
        <v>165</v>
      </c>
    </row>
    <row r="18" spans="1:11">
      <c r="B18" s="106"/>
    </row>
    <row r="19" spans="1:11">
      <c r="B19" s="106"/>
    </row>
    <row r="20" spans="1:11">
      <c r="B20" s="106"/>
    </row>
    <row r="21" spans="1:11">
      <c r="B21" s="106"/>
    </row>
    <row r="22" spans="1:11" ht="19.5">
      <c r="B22" s="109"/>
    </row>
  </sheetData>
  <sheetProtection algorithmName="SHA-512" hashValue="BtUduARMgaIhLXwvIpl/82Ps+J6i0xmZ2AlfZLd+QSp/baw8m0Gks1Q0DDIZ+98HI7vgDHJY1ILyEEx4UTCM+w==" saltValue="jsctqXEAbsdaAVzz3Khobg==" spinCount="100000" sheet="1" objects="1" scenarios="1"/>
  <mergeCells count="1">
    <mergeCell ref="A1:B1"/>
  </mergeCells>
  <phoneticPr fontId="1"/>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3A148-CC6B-4AC7-AB7F-188871DEDA9D}">
  <sheetPr>
    <tabColor rgb="FFFFFF00"/>
  </sheetPr>
  <dimension ref="A1:AK47"/>
  <sheetViews>
    <sheetView view="pageBreakPreview" zoomScaleNormal="100" zoomScaleSheetLayoutView="100" workbookViewId="0">
      <pane ySplit="1" topLeftCell="A2" activePane="bottomLeft" state="frozen"/>
      <selection pane="bottomLeft" activeCell="K12" sqref="K12:P12"/>
    </sheetView>
  </sheetViews>
  <sheetFormatPr defaultColWidth="8.75" defaultRowHeight="13.5" outlineLevelCol="1"/>
  <cols>
    <col min="1" max="16" width="4.5" style="375" customWidth="1"/>
    <col min="17" max="17" width="2.125" style="375" customWidth="1"/>
    <col min="18" max="25" width="4.5" style="375" customWidth="1"/>
    <col min="26" max="26" width="5.875" style="375" customWidth="1"/>
    <col min="27" max="28" width="4.5" style="375" customWidth="1"/>
    <col min="29" max="32" width="10.5" style="375" hidden="1" customWidth="1" outlineLevel="1"/>
    <col min="33" max="33" width="4.5" style="375" customWidth="1" collapsed="1"/>
    <col min="34" max="37" width="4.5" style="375" customWidth="1"/>
    <col min="38" max="16384" width="8.75" style="375"/>
  </cols>
  <sheetData>
    <row r="1" spans="1:37" ht="27.75" customHeight="1">
      <c r="A1" s="374" t="s">
        <v>155</v>
      </c>
      <c r="H1" s="374" t="s">
        <v>168</v>
      </c>
    </row>
    <row r="2" spans="1:37" ht="30" customHeight="1">
      <c r="A2" s="376" t="s">
        <v>14</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C2" s="375" t="s">
        <v>51</v>
      </c>
    </row>
    <row r="3" spans="1:37" ht="16.5" customHeight="1">
      <c r="T3" s="540"/>
      <c r="U3" s="541"/>
      <c r="V3" s="541"/>
      <c r="W3" s="541"/>
      <c r="X3" s="541"/>
      <c r="AC3" s="400" t="s">
        <v>49</v>
      </c>
      <c r="AD3" s="400" t="s">
        <v>47</v>
      </c>
      <c r="AE3" s="400" t="s">
        <v>46</v>
      </c>
      <c r="AF3" s="400" t="s">
        <v>48</v>
      </c>
    </row>
    <row r="4" spans="1:37" ht="24" customHeight="1">
      <c r="A4" s="378" t="s">
        <v>0</v>
      </c>
      <c r="U4" s="542"/>
      <c r="V4" s="542"/>
      <c r="W4" s="542"/>
      <c r="X4" s="543" t="s">
        <v>4</v>
      </c>
      <c r="Y4" s="544"/>
      <c r="Z4" s="545" t="s">
        <v>13</v>
      </c>
      <c r="AA4" s="545"/>
      <c r="AC4" s="546">
        <f>DATE($U$4,$Y$4+1,1)-1</f>
        <v>0</v>
      </c>
      <c r="AD4" s="400">
        <f>YEAR(AC4)</f>
        <v>1900</v>
      </c>
      <c r="AE4" s="400">
        <f>MONTH($AC$4)</f>
        <v>1</v>
      </c>
      <c r="AF4" s="400">
        <f>DAY($AC$4)</f>
        <v>0</v>
      </c>
    </row>
    <row r="5" spans="1:37" ht="12.75" customHeight="1">
      <c r="N5" s="494"/>
      <c r="R5" s="547"/>
      <c r="S5" s="547"/>
      <c r="T5" s="547"/>
      <c r="U5" s="547"/>
      <c r="V5" s="547"/>
      <c r="W5" s="547"/>
      <c r="X5" s="547"/>
      <c r="Y5" s="547"/>
      <c r="AC5" s="400"/>
      <c r="AD5" s="400"/>
      <c r="AE5" s="400"/>
    </row>
    <row r="6" spans="1:37" ht="16.5" customHeight="1">
      <c r="A6" s="548" t="s">
        <v>41</v>
      </c>
      <c r="B6" s="548"/>
      <c r="C6" s="548"/>
      <c r="D6" s="548"/>
      <c r="E6" s="548"/>
      <c r="F6" s="548"/>
      <c r="G6" s="549" t="str">
        <f>IF(SUM(K10:P24,K33:P47)=0,"",SUM(K10:P24,K33:P47))</f>
        <v/>
      </c>
      <c r="H6" s="549"/>
      <c r="I6" s="549"/>
      <c r="J6" s="549"/>
      <c r="K6" s="549"/>
      <c r="L6" s="549"/>
      <c r="M6" s="549"/>
      <c r="N6" s="549"/>
      <c r="O6" s="549"/>
      <c r="P6" s="549"/>
      <c r="R6" s="547"/>
      <c r="S6" s="547"/>
      <c r="T6" s="547"/>
      <c r="U6" s="547"/>
      <c r="V6" s="547"/>
      <c r="W6" s="547"/>
      <c r="X6" s="547"/>
      <c r="Y6" s="547"/>
      <c r="AC6" s="400" t="s">
        <v>45</v>
      </c>
      <c r="AD6" s="400"/>
      <c r="AE6" s="400"/>
    </row>
    <row r="7" spans="1:37" ht="24" customHeight="1">
      <c r="A7" s="550"/>
      <c r="B7" s="550"/>
      <c r="C7" s="550"/>
      <c r="D7" s="550"/>
      <c r="E7" s="550"/>
      <c r="F7" s="550"/>
      <c r="G7" s="551"/>
      <c r="H7" s="551"/>
      <c r="I7" s="551"/>
      <c r="J7" s="551"/>
      <c r="K7" s="551"/>
      <c r="L7" s="551"/>
      <c r="M7" s="551"/>
      <c r="N7" s="551"/>
      <c r="O7" s="551"/>
      <c r="P7" s="551"/>
      <c r="R7" s="547"/>
      <c r="S7" s="547"/>
      <c r="T7" s="547"/>
      <c r="U7" s="547"/>
      <c r="V7" s="547"/>
      <c r="W7" s="547"/>
      <c r="X7" s="547"/>
      <c r="Y7" s="547"/>
      <c r="Z7" s="391"/>
      <c r="AA7" s="552" t="str">
        <f>IF(AC7=1,"","1/2枚目")</f>
        <v/>
      </c>
      <c r="AB7" s="553"/>
      <c r="AC7" s="400">
        <f>IF((240-COUNTBLANK($A$33:$P$47)=0),1,2)</f>
        <v>1</v>
      </c>
      <c r="AD7" s="400"/>
      <c r="AE7" s="400"/>
    </row>
    <row r="8" spans="1:37" ht="12.75" customHeight="1">
      <c r="A8" s="554"/>
      <c r="B8" s="554"/>
      <c r="C8" s="554"/>
      <c r="D8" s="555"/>
      <c r="E8" s="555"/>
      <c r="F8" s="555"/>
      <c r="G8" s="555"/>
      <c r="H8" s="555"/>
      <c r="I8" s="555"/>
      <c r="J8" s="555"/>
      <c r="K8" s="555"/>
      <c r="L8" s="555"/>
      <c r="M8" s="555"/>
      <c r="N8" s="555"/>
      <c r="R8" s="391"/>
      <c r="T8" s="391"/>
      <c r="U8" s="391"/>
      <c r="V8" s="391"/>
      <c r="W8" s="391"/>
      <c r="X8" s="391"/>
      <c r="Y8" s="391"/>
      <c r="Z8" s="391"/>
      <c r="AA8" s="391"/>
      <c r="AB8" s="553"/>
      <c r="AC8" s="400"/>
      <c r="AD8" s="400"/>
      <c r="AE8" s="400"/>
    </row>
    <row r="9" spans="1:37" ht="24" customHeight="1">
      <c r="A9" s="556" t="s">
        <v>32</v>
      </c>
      <c r="B9" s="557"/>
      <c r="C9" s="557"/>
      <c r="D9" s="557"/>
      <c r="E9" s="557"/>
      <c r="F9" s="557"/>
      <c r="G9" s="557"/>
      <c r="H9" s="557"/>
      <c r="I9" s="557"/>
      <c r="J9" s="558"/>
      <c r="K9" s="556" t="s">
        <v>27</v>
      </c>
      <c r="L9" s="557"/>
      <c r="M9" s="557"/>
      <c r="N9" s="557"/>
      <c r="O9" s="557"/>
      <c r="P9" s="558"/>
      <c r="Q9" s="559"/>
      <c r="R9" s="560"/>
      <c r="S9" s="561" t="s">
        <v>6</v>
      </c>
      <c r="T9" s="562"/>
      <c r="U9" s="563"/>
      <c r="V9" s="563"/>
      <c r="W9" s="562"/>
      <c r="X9" s="562"/>
      <c r="Y9" s="562"/>
      <c r="Z9" s="562"/>
      <c r="AA9" s="564"/>
      <c r="AB9" s="553"/>
      <c r="AC9" s="375">
        <v>240</v>
      </c>
      <c r="AG9" s="391"/>
      <c r="AH9" s="391"/>
      <c r="AI9" s="391"/>
      <c r="AJ9" s="391"/>
      <c r="AK9" s="391"/>
    </row>
    <row r="10" spans="1:37" ht="24" customHeight="1">
      <c r="A10" s="565"/>
      <c r="B10" s="566"/>
      <c r="C10" s="566"/>
      <c r="D10" s="566"/>
      <c r="E10" s="566"/>
      <c r="F10" s="566"/>
      <c r="G10" s="566"/>
      <c r="H10" s="566"/>
      <c r="I10" s="566"/>
      <c r="J10" s="567"/>
      <c r="K10" s="568"/>
      <c r="L10" s="569"/>
      <c r="M10" s="569"/>
      <c r="N10" s="569"/>
      <c r="O10" s="569"/>
      <c r="P10" s="570"/>
      <c r="Q10" s="559"/>
      <c r="R10" s="559"/>
      <c r="S10" s="391"/>
      <c r="T10" s="571"/>
      <c r="U10" s="571"/>
      <c r="V10" s="571"/>
      <c r="AA10" s="572"/>
      <c r="AB10" s="553"/>
      <c r="AG10" s="391"/>
      <c r="AH10" s="391"/>
      <c r="AI10" s="391"/>
      <c r="AJ10" s="391"/>
      <c r="AK10" s="391"/>
    </row>
    <row r="11" spans="1:37" ht="24" customHeight="1">
      <c r="A11" s="565"/>
      <c r="B11" s="566"/>
      <c r="C11" s="566"/>
      <c r="D11" s="566"/>
      <c r="E11" s="566"/>
      <c r="F11" s="566"/>
      <c r="G11" s="566"/>
      <c r="H11" s="566"/>
      <c r="I11" s="566"/>
      <c r="J11" s="567"/>
      <c r="K11" s="568"/>
      <c r="L11" s="569"/>
      <c r="M11" s="569"/>
      <c r="N11" s="569"/>
      <c r="O11" s="569"/>
      <c r="P11" s="570"/>
      <c r="R11" s="559"/>
      <c r="S11" s="391"/>
      <c r="T11" s="573"/>
      <c r="U11" s="573"/>
      <c r="V11" s="573"/>
      <c r="W11" s="573"/>
      <c r="X11" s="573"/>
      <c r="Y11" s="573"/>
      <c r="Z11" s="573"/>
      <c r="AA11" s="574"/>
      <c r="AB11" s="553"/>
      <c r="AG11" s="391"/>
      <c r="AH11" s="575"/>
      <c r="AI11" s="576"/>
      <c r="AJ11" s="391"/>
      <c r="AK11" s="391"/>
    </row>
    <row r="12" spans="1:37" ht="24" customHeight="1">
      <c r="A12" s="565"/>
      <c r="B12" s="566"/>
      <c r="C12" s="566"/>
      <c r="D12" s="566"/>
      <c r="E12" s="566"/>
      <c r="F12" s="566"/>
      <c r="G12" s="566"/>
      <c r="H12" s="566"/>
      <c r="I12" s="566"/>
      <c r="J12" s="567"/>
      <c r="K12" s="568"/>
      <c r="L12" s="569"/>
      <c r="M12" s="569"/>
      <c r="N12" s="569"/>
      <c r="O12" s="569"/>
      <c r="P12" s="570"/>
      <c r="R12" s="577"/>
      <c r="S12" s="578" t="s">
        <v>7</v>
      </c>
      <c r="U12" s="391"/>
      <c r="V12" s="391"/>
      <c r="W12" s="391"/>
      <c r="X12" s="391"/>
      <c r="Y12" s="391"/>
      <c r="Z12" s="391"/>
      <c r="AA12" s="579"/>
      <c r="AB12" s="553"/>
    </row>
    <row r="13" spans="1:37" ht="24" customHeight="1">
      <c r="A13" s="565"/>
      <c r="B13" s="566"/>
      <c r="C13" s="566"/>
      <c r="D13" s="566"/>
      <c r="E13" s="566"/>
      <c r="F13" s="566"/>
      <c r="G13" s="566"/>
      <c r="H13" s="566"/>
      <c r="I13" s="566"/>
      <c r="J13" s="567"/>
      <c r="K13" s="568"/>
      <c r="L13" s="569"/>
      <c r="M13" s="569"/>
      <c r="N13" s="569"/>
      <c r="O13" s="569"/>
      <c r="P13" s="570"/>
      <c r="R13" s="577"/>
      <c r="S13" s="391"/>
      <c r="T13" s="399"/>
      <c r="U13" s="399"/>
      <c r="V13" s="399"/>
      <c r="W13" s="399"/>
      <c r="X13" s="399"/>
      <c r="Y13" s="399"/>
      <c r="Z13" s="399"/>
      <c r="AA13" s="580"/>
      <c r="AB13" s="553"/>
    </row>
    <row r="14" spans="1:37" ht="24" customHeight="1">
      <c r="A14" s="565"/>
      <c r="B14" s="566"/>
      <c r="C14" s="566"/>
      <c r="D14" s="566"/>
      <c r="E14" s="566"/>
      <c r="F14" s="566"/>
      <c r="G14" s="566"/>
      <c r="H14" s="566"/>
      <c r="I14" s="566"/>
      <c r="J14" s="567"/>
      <c r="K14" s="568"/>
      <c r="L14" s="569"/>
      <c r="M14" s="569"/>
      <c r="N14" s="569"/>
      <c r="O14" s="569"/>
      <c r="P14" s="570"/>
      <c r="R14" s="577"/>
      <c r="T14" s="399"/>
      <c r="U14" s="399"/>
      <c r="V14" s="399"/>
      <c r="W14" s="399"/>
      <c r="X14" s="399"/>
      <c r="Y14" s="399"/>
      <c r="Z14" s="581" t="s">
        <v>12</v>
      </c>
      <c r="AA14" s="579"/>
      <c r="AB14" s="553"/>
    </row>
    <row r="15" spans="1:37" ht="24" customHeight="1">
      <c r="A15" s="565"/>
      <c r="B15" s="566"/>
      <c r="C15" s="566"/>
      <c r="D15" s="566"/>
      <c r="E15" s="566"/>
      <c r="F15" s="566"/>
      <c r="G15" s="566"/>
      <c r="H15" s="566"/>
      <c r="I15" s="566"/>
      <c r="J15" s="567"/>
      <c r="K15" s="568"/>
      <c r="L15" s="569"/>
      <c r="M15" s="569"/>
      <c r="N15" s="569"/>
      <c r="O15" s="569"/>
      <c r="P15" s="570"/>
      <c r="R15" s="582"/>
      <c r="S15" s="583"/>
      <c r="T15" s="584" t="s">
        <v>10</v>
      </c>
      <c r="U15" s="585"/>
      <c r="V15" s="585"/>
      <c r="W15" s="585"/>
      <c r="X15" s="586" t="s">
        <v>9</v>
      </c>
      <c r="Y15" s="585"/>
      <c r="Z15" s="585"/>
      <c r="AA15" s="587"/>
      <c r="AB15" s="553"/>
    </row>
    <row r="16" spans="1:37" ht="24" customHeight="1">
      <c r="A16" s="565"/>
      <c r="B16" s="566"/>
      <c r="C16" s="566"/>
      <c r="D16" s="566"/>
      <c r="E16" s="566"/>
      <c r="F16" s="566"/>
      <c r="G16" s="566"/>
      <c r="H16" s="566"/>
      <c r="I16" s="566"/>
      <c r="J16" s="567"/>
      <c r="K16" s="568"/>
      <c r="L16" s="569"/>
      <c r="M16" s="569"/>
      <c r="N16" s="569"/>
      <c r="O16" s="569"/>
      <c r="P16" s="570"/>
      <c r="R16" s="582"/>
      <c r="S16" s="588" t="s">
        <v>8</v>
      </c>
      <c r="T16" s="589"/>
      <c r="U16" s="590"/>
      <c r="V16" s="590"/>
      <c r="W16" s="590"/>
      <c r="X16" s="590"/>
      <c r="Y16" s="590"/>
      <c r="Z16" s="590"/>
      <c r="AA16" s="591"/>
      <c r="AB16" s="553"/>
    </row>
    <row r="17" spans="1:37" ht="24" customHeight="1">
      <c r="A17" s="565"/>
      <c r="B17" s="566"/>
      <c r="C17" s="566"/>
      <c r="D17" s="566"/>
      <c r="E17" s="566"/>
      <c r="F17" s="566"/>
      <c r="G17" s="566"/>
      <c r="H17" s="566"/>
      <c r="I17" s="566"/>
      <c r="J17" s="567"/>
      <c r="K17" s="568"/>
      <c r="L17" s="569"/>
      <c r="M17" s="569"/>
      <c r="N17" s="569"/>
      <c r="O17" s="569"/>
      <c r="P17" s="570"/>
      <c r="R17" s="592"/>
      <c r="S17" s="593"/>
      <c r="T17" s="594" t="s">
        <v>26</v>
      </c>
      <c r="U17" s="595"/>
      <c r="V17" s="595"/>
      <c r="W17" s="595"/>
      <c r="X17" s="595"/>
      <c r="Y17" s="595"/>
      <c r="Z17" s="595"/>
      <c r="AA17" s="596"/>
      <c r="AB17" s="553"/>
    </row>
    <row r="18" spans="1:37" ht="24" customHeight="1">
      <c r="A18" s="565"/>
      <c r="B18" s="566"/>
      <c r="C18" s="566"/>
      <c r="D18" s="566"/>
      <c r="E18" s="566"/>
      <c r="F18" s="566"/>
      <c r="G18" s="566"/>
      <c r="H18" s="566"/>
      <c r="I18" s="566"/>
      <c r="J18" s="567"/>
      <c r="K18" s="568"/>
      <c r="L18" s="569"/>
      <c r="M18" s="569"/>
      <c r="N18" s="569"/>
      <c r="O18" s="569"/>
      <c r="P18" s="570"/>
      <c r="R18" s="498" t="s">
        <v>16</v>
      </c>
      <c r="S18" s="452"/>
      <c r="T18" s="452"/>
      <c r="U18" s="452"/>
      <c r="V18" s="452"/>
      <c r="W18" s="452"/>
      <c r="X18" s="452"/>
      <c r="Y18" s="452"/>
      <c r="Z18" s="452"/>
      <c r="AA18" s="453"/>
    </row>
    <row r="19" spans="1:37" ht="24" customHeight="1">
      <c r="A19" s="565"/>
      <c r="B19" s="566"/>
      <c r="C19" s="566"/>
      <c r="D19" s="566"/>
      <c r="E19" s="566"/>
      <c r="F19" s="566"/>
      <c r="G19" s="566"/>
      <c r="H19" s="566"/>
      <c r="I19" s="566"/>
      <c r="J19" s="567"/>
      <c r="K19" s="568"/>
      <c r="L19" s="569"/>
      <c r="M19" s="569"/>
      <c r="N19" s="569"/>
      <c r="O19" s="569"/>
      <c r="P19" s="570"/>
      <c r="R19" s="597" t="s">
        <v>17</v>
      </c>
      <c r="S19" s="598"/>
      <c r="T19" s="556"/>
      <c r="U19" s="557"/>
      <c r="V19" s="557"/>
      <c r="W19" s="557"/>
      <c r="X19" s="557"/>
      <c r="Y19" s="557"/>
      <c r="Z19" s="557"/>
      <c r="AA19" s="558"/>
      <c r="AC19" s="375" t="s">
        <v>50</v>
      </c>
    </row>
    <row r="20" spans="1:37" ht="24" customHeight="1">
      <c r="A20" s="565"/>
      <c r="B20" s="566"/>
      <c r="C20" s="566"/>
      <c r="D20" s="566"/>
      <c r="E20" s="566"/>
      <c r="F20" s="566"/>
      <c r="G20" s="566"/>
      <c r="H20" s="566"/>
      <c r="I20" s="566"/>
      <c r="J20" s="567"/>
      <c r="K20" s="568"/>
      <c r="L20" s="569"/>
      <c r="M20" s="569"/>
      <c r="N20" s="569"/>
      <c r="O20" s="569"/>
      <c r="P20" s="570"/>
      <c r="R20" s="597" t="s">
        <v>18</v>
      </c>
      <c r="S20" s="598"/>
      <c r="T20" s="556"/>
      <c r="U20" s="557"/>
      <c r="V20" s="557"/>
      <c r="W20" s="557"/>
      <c r="X20" s="557"/>
      <c r="Y20" s="557"/>
      <c r="Z20" s="557"/>
      <c r="AA20" s="558"/>
      <c r="AC20" s="400" t="s">
        <v>43</v>
      </c>
      <c r="AD20" s="400" t="s">
        <v>44</v>
      </c>
    </row>
    <row r="21" spans="1:37" ht="24" customHeight="1">
      <c r="A21" s="565"/>
      <c r="B21" s="566"/>
      <c r="C21" s="566"/>
      <c r="D21" s="566"/>
      <c r="E21" s="566"/>
      <c r="F21" s="566"/>
      <c r="G21" s="566"/>
      <c r="H21" s="566"/>
      <c r="I21" s="566"/>
      <c r="J21" s="567"/>
      <c r="K21" s="568"/>
      <c r="L21" s="569"/>
      <c r="M21" s="569"/>
      <c r="N21" s="569"/>
      <c r="O21" s="569"/>
      <c r="P21" s="570"/>
      <c r="R21" s="597" t="s">
        <v>19</v>
      </c>
      <c r="S21" s="598"/>
      <c r="T21" s="599"/>
      <c r="U21" s="600"/>
      <c r="V21" s="601" t="s">
        <v>20</v>
      </c>
      <c r="W21" s="601"/>
      <c r="X21" s="601"/>
      <c r="Y21" s="600"/>
      <c r="Z21" s="601" t="s">
        <v>21</v>
      </c>
      <c r="AA21" s="602"/>
      <c r="AC21" s="375" t="b">
        <v>0</v>
      </c>
      <c r="AD21" s="375" t="b">
        <v>0</v>
      </c>
    </row>
    <row r="22" spans="1:37" ht="24" customHeight="1">
      <c r="A22" s="565"/>
      <c r="B22" s="566"/>
      <c r="C22" s="566"/>
      <c r="D22" s="566"/>
      <c r="E22" s="566"/>
      <c r="F22" s="566"/>
      <c r="G22" s="566"/>
      <c r="H22" s="566"/>
      <c r="I22" s="566"/>
      <c r="J22" s="567"/>
      <c r="K22" s="568"/>
      <c r="L22" s="569"/>
      <c r="M22" s="569"/>
      <c r="N22" s="569"/>
      <c r="O22" s="569"/>
      <c r="P22" s="570"/>
      <c r="R22" s="597" t="s">
        <v>22</v>
      </c>
      <c r="S22" s="598"/>
      <c r="T22" s="603"/>
      <c r="U22" s="603"/>
      <c r="V22" s="603"/>
      <c r="W22" s="603"/>
      <c r="X22" s="603"/>
      <c r="Y22" s="603"/>
      <c r="Z22" s="603"/>
      <c r="AA22" s="604"/>
    </row>
    <row r="23" spans="1:37" ht="24" customHeight="1">
      <c r="A23" s="565"/>
      <c r="B23" s="566"/>
      <c r="C23" s="566"/>
      <c r="D23" s="566"/>
      <c r="E23" s="566"/>
      <c r="F23" s="566"/>
      <c r="G23" s="566"/>
      <c r="H23" s="566"/>
      <c r="I23" s="566"/>
      <c r="J23" s="567"/>
      <c r="K23" s="568"/>
      <c r="L23" s="569"/>
      <c r="M23" s="569"/>
      <c r="N23" s="569"/>
      <c r="O23" s="569"/>
      <c r="P23" s="570"/>
      <c r="R23" s="605" t="s">
        <v>23</v>
      </c>
      <c r="S23" s="606"/>
      <c r="T23" s="607"/>
      <c r="U23" s="607"/>
      <c r="V23" s="607"/>
      <c r="W23" s="607"/>
      <c r="X23" s="607"/>
      <c r="Y23" s="607"/>
      <c r="Z23" s="607"/>
      <c r="AA23" s="608"/>
    </row>
    <row r="24" spans="1:37" ht="24" customHeight="1">
      <c r="A24" s="565"/>
      <c r="B24" s="566"/>
      <c r="C24" s="566"/>
      <c r="D24" s="566"/>
      <c r="E24" s="566"/>
      <c r="F24" s="566"/>
      <c r="G24" s="566"/>
      <c r="H24" s="566"/>
      <c r="I24" s="566"/>
      <c r="J24" s="567"/>
      <c r="K24" s="568"/>
      <c r="L24" s="569"/>
      <c r="M24" s="569"/>
      <c r="N24" s="569"/>
      <c r="O24" s="569"/>
      <c r="P24" s="570"/>
      <c r="R24" s="609"/>
      <c r="S24" s="610"/>
      <c r="T24" s="611"/>
      <c r="U24" s="465"/>
      <c r="V24" s="465"/>
      <c r="W24" s="465"/>
      <c r="X24" s="465"/>
      <c r="Y24" s="465"/>
      <c r="Z24" s="465"/>
      <c r="AA24" s="466"/>
    </row>
    <row r="25" spans="1:37" ht="30" customHeight="1">
      <c r="A25" s="376" t="s">
        <v>14</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row>
    <row r="26" spans="1:37" ht="16.5" customHeight="1">
      <c r="T26" s="540"/>
      <c r="U26" s="541"/>
      <c r="V26" s="541"/>
      <c r="W26" s="541"/>
      <c r="X26" s="541"/>
    </row>
    <row r="27" spans="1:37" ht="24" customHeight="1">
      <c r="A27" s="378" t="s">
        <v>0</v>
      </c>
      <c r="U27" s="542" t="str">
        <f>IF($U$4="","",$U$4)</f>
        <v/>
      </c>
      <c r="V27" s="542"/>
      <c r="W27" s="542"/>
      <c r="X27" s="543" t="s">
        <v>4</v>
      </c>
      <c r="Y27" s="544" t="str">
        <f>IF($Y$4="","",$Y$4)</f>
        <v/>
      </c>
      <c r="Z27" s="545" t="s">
        <v>13</v>
      </c>
      <c r="AA27" s="545"/>
    </row>
    <row r="28" spans="1:37" ht="12.75" customHeight="1">
      <c r="N28" s="494"/>
    </row>
    <row r="29" spans="1:37" ht="16.5" customHeight="1">
      <c r="A29" s="548" t="s">
        <v>41</v>
      </c>
      <c r="B29" s="548"/>
      <c r="C29" s="548"/>
      <c r="D29" s="548"/>
      <c r="E29" s="548"/>
      <c r="F29" s="548"/>
      <c r="G29" s="612" t="s">
        <v>42</v>
      </c>
      <c r="H29" s="549"/>
      <c r="I29" s="549"/>
      <c r="J29" s="549"/>
      <c r="K29" s="549"/>
      <c r="L29" s="549"/>
      <c r="M29" s="549"/>
      <c r="N29" s="549"/>
      <c r="O29" s="549"/>
      <c r="P29" s="549"/>
    </row>
    <row r="30" spans="1:37" ht="24" customHeight="1">
      <c r="A30" s="550"/>
      <c r="B30" s="550"/>
      <c r="C30" s="550"/>
      <c r="D30" s="550"/>
      <c r="E30" s="550"/>
      <c r="F30" s="550"/>
      <c r="G30" s="551"/>
      <c r="H30" s="551"/>
      <c r="I30" s="551"/>
      <c r="J30" s="551"/>
      <c r="K30" s="551"/>
      <c r="L30" s="551"/>
      <c r="M30" s="551"/>
      <c r="N30" s="551"/>
      <c r="O30" s="551"/>
      <c r="P30" s="551"/>
      <c r="R30" s="391"/>
      <c r="T30" s="391"/>
      <c r="U30" s="391"/>
      <c r="V30" s="391"/>
      <c r="W30" s="391"/>
      <c r="X30" s="613"/>
      <c r="Y30" s="391"/>
      <c r="Z30" s="391"/>
      <c r="AA30" s="552" t="str">
        <f>IF(AC7=1,"","2/2枚目")</f>
        <v/>
      </c>
      <c r="AB30" s="553"/>
    </row>
    <row r="31" spans="1:37" ht="12.75" customHeight="1">
      <c r="A31" s="554"/>
      <c r="B31" s="554"/>
      <c r="C31" s="554"/>
      <c r="D31" s="555"/>
      <c r="E31" s="555"/>
      <c r="F31" s="555"/>
      <c r="G31" s="555"/>
      <c r="H31" s="555"/>
      <c r="I31" s="555"/>
      <c r="J31" s="555"/>
      <c r="K31" s="555"/>
      <c r="L31" s="555"/>
      <c r="M31" s="555"/>
      <c r="N31" s="555"/>
      <c r="R31" s="391"/>
      <c r="T31" s="391"/>
      <c r="U31" s="391"/>
      <c r="V31" s="391"/>
      <c r="W31" s="391"/>
      <c r="X31" s="391"/>
      <c r="Y31" s="391"/>
      <c r="Z31" s="391"/>
      <c r="AA31" s="391"/>
      <c r="AB31" s="553"/>
    </row>
    <row r="32" spans="1:37" ht="24" customHeight="1">
      <c r="A32" s="556" t="s">
        <v>32</v>
      </c>
      <c r="B32" s="557"/>
      <c r="C32" s="557"/>
      <c r="D32" s="557"/>
      <c r="E32" s="557"/>
      <c r="F32" s="557"/>
      <c r="G32" s="557"/>
      <c r="H32" s="557"/>
      <c r="I32" s="557"/>
      <c r="J32" s="558"/>
      <c r="K32" s="556" t="s">
        <v>27</v>
      </c>
      <c r="L32" s="557"/>
      <c r="M32" s="557"/>
      <c r="N32" s="557"/>
      <c r="O32" s="557"/>
      <c r="P32" s="558"/>
      <c r="Q32" s="559"/>
      <c r="R32" s="560"/>
      <c r="S32" s="561" t="s">
        <v>6</v>
      </c>
      <c r="T32" s="562"/>
      <c r="U32" s="563"/>
      <c r="V32" s="563"/>
      <c r="W32" s="562"/>
      <c r="X32" s="562"/>
      <c r="Y32" s="562"/>
      <c r="Z32" s="562"/>
      <c r="AA32" s="564"/>
      <c r="AB32" s="553"/>
      <c r="AG32" s="391"/>
      <c r="AH32" s="391"/>
      <c r="AI32" s="391"/>
      <c r="AJ32" s="391"/>
      <c r="AK32" s="391"/>
    </row>
    <row r="33" spans="1:37" ht="24" customHeight="1">
      <c r="A33" s="565"/>
      <c r="B33" s="566"/>
      <c r="C33" s="566"/>
      <c r="D33" s="566"/>
      <c r="E33" s="566"/>
      <c r="F33" s="566"/>
      <c r="G33" s="566"/>
      <c r="H33" s="566"/>
      <c r="I33" s="566"/>
      <c r="J33" s="567"/>
      <c r="K33" s="568"/>
      <c r="L33" s="569"/>
      <c r="M33" s="569"/>
      <c r="N33" s="569"/>
      <c r="O33" s="569"/>
      <c r="P33" s="570"/>
      <c r="Q33" s="559"/>
      <c r="R33" s="559"/>
      <c r="S33" s="391"/>
      <c r="T33" s="614" t="str">
        <f>IF(T10="","","〒"&amp;T10)</f>
        <v/>
      </c>
      <c r="U33" s="614"/>
      <c r="V33" s="614"/>
      <c r="AA33" s="572"/>
      <c r="AB33" s="553"/>
      <c r="AG33" s="391"/>
      <c r="AH33" s="391"/>
      <c r="AI33" s="391"/>
      <c r="AJ33" s="391"/>
      <c r="AK33" s="391"/>
    </row>
    <row r="34" spans="1:37" ht="24" customHeight="1">
      <c r="A34" s="565"/>
      <c r="B34" s="566"/>
      <c r="C34" s="566"/>
      <c r="D34" s="566"/>
      <c r="E34" s="566"/>
      <c r="F34" s="566"/>
      <c r="G34" s="566"/>
      <c r="H34" s="566"/>
      <c r="I34" s="566"/>
      <c r="J34" s="567"/>
      <c r="K34" s="568"/>
      <c r="L34" s="569"/>
      <c r="M34" s="569"/>
      <c r="N34" s="569"/>
      <c r="O34" s="569"/>
      <c r="P34" s="570"/>
      <c r="R34" s="559"/>
      <c r="S34" s="391"/>
      <c r="T34" s="573" t="str">
        <f>IF(T11="","",T11)</f>
        <v/>
      </c>
      <c r="U34" s="573"/>
      <c r="V34" s="573"/>
      <c r="W34" s="573"/>
      <c r="X34" s="573"/>
      <c r="Y34" s="573"/>
      <c r="Z34" s="573"/>
      <c r="AA34" s="574"/>
      <c r="AB34" s="553"/>
      <c r="AG34" s="391"/>
      <c r="AH34" s="575"/>
      <c r="AI34" s="576"/>
      <c r="AJ34" s="391"/>
      <c r="AK34" s="391"/>
    </row>
    <row r="35" spans="1:37" ht="24" customHeight="1">
      <c r="A35" s="565"/>
      <c r="B35" s="566"/>
      <c r="C35" s="566"/>
      <c r="D35" s="566"/>
      <c r="E35" s="566"/>
      <c r="F35" s="566"/>
      <c r="G35" s="566"/>
      <c r="H35" s="566"/>
      <c r="I35" s="566"/>
      <c r="J35" s="567"/>
      <c r="K35" s="568"/>
      <c r="L35" s="569"/>
      <c r="M35" s="569"/>
      <c r="N35" s="569"/>
      <c r="O35" s="569"/>
      <c r="P35" s="570"/>
      <c r="R35" s="577"/>
      <c r="S35" s="578" t="s">
        <v>7</v>
      </c>
      <c r="U35" s="391"/>
      <c r="V35" s="391"/>
      <c r="W35" s="391"/>
      <c r="X35" s="391"/>
      <c r="Y35" s="391"/>
      <c r="Z35" s="391"/>
      <c r="AA35" s="579"/>
      <c r="AB35" s="553"/>
    </row>
    <row r="36" spans="1:37" ht="24" customHeight="1">
      <c r="A36" s="565"/>
      <c r="B36" s="566"/>
      <c r="C36" s="566"/>
      <c r="D36" s="566"/>
      <c r="E36" s="566"/>
      <c r="F36" s="566"/>
      <c r="G36" s="566"/>
      <c r="H36" s="566"/>
      <c r="I36" s="566"/>
      <c r="J36" s="567"/>
      <c r="K36" s="568"/>
      <c r="L36" s="569"/>
      <c r="M36" s="569"/>
      <c r="N36" s="569"/>
      <c r="O36" s="569"/>
      <c r="P36" s="570"/>
      <c r="R36" s="577"/>
      <c r="S36" s="391"/>
      <c r="T36" s="399" t="str">
        <f>IF($T$13="","",$T$13)</f>
        <v/>
      </c>
      <c r="U36" s="399"/>
      <c r="V36" s="399"/>
      <c r="W36" s="399"/>
      <c r="X36" s="399"/>
      <c r="Y36" s="399"/>
      <c r="Z36" s="399"/>
      <c r="AA36" s="580"/>
      <c r="AB36" s="553"/>
    </row>
    <row r="37" spans="1:37" ht="24" customHeight="1">
      <c r="A37" s="565"/>
      <c r="B37" s="566"/>
      <c r="C37" s="566"/>
      <c r="D37" s="566"/>
      <c r="E37" s="566"/>
      <c r="F37" s="566"/>
      <c r="G37" s="566"/>
      <c r="H37" s="566"/>
      <c r="I37" s="566"/>
      <c r="J37" s="567"/>
      <c r="K37" s="568"/>
      <c r="L37" s="569"/>
      <c r="M37" s="569"/>
      <c r="N37" s="569"/>
      <c r="O37" s="569"/>
      <c r="P37" s="570"/>
      <c r="R37" s="577"/>
      <c r="T37" s="399" t="str">
        <f>IF(T14="","",T14)</f>
        <v/>
      </c>
      <c r="U37" s="399"/>
      <c r="V37" s="399"/>
      <c r="W37" s="399"/>
      <c r="X37" s="399"/>
      <c r="Y37" s="399"/>
      <c r="Z37" s="581"/>
      <c r="AA37" s="579"/>
      <c r="AB37" s="553"/>
    </row>
    <row r="38" spans="1:37" ht="24" customHeight="1">
      <c r="A38" s="565"/>
      <c r="B38" s="566"/>
      <c r="C38" s="566"/>
      <c r="D38" s="566"/>
      <c r="E38" s="566"/>
      <c r="F38" s="566"/>
      <c r="G38" s="566"/>
      <c r="H38" s="566"/>
      <c r="I38" s="566"/>
      <c r="J38" s="567"/>
      <c r="K38" s="568"/>
      <c r="L38" s="569"/>
      <c r="M38" s="569"/>
      <c r="N38" s="569"/>
      <c r="O38" s="569"/>
      <c r="P38" s="570"/>
      <c r="R38" s="582"/>
      <c r="S38" s="583"/>
      <c r="T38" s="584" t="s">
        <v>10</v>
      </c>
      <c r="U38" s="585" t="str">
        <f>IF(U15="","",U15)</f>
        <v/>
      </c>
      <c r="V38" s="585"/>
      <c r="W38" s="585"/>
      <c r="X38" s="586" t="s">
        <v>9</v>
      </c>
      <c r="Y38" s="585" t="str">
        <f>IF(Y15="","",Y15)</f>
        <v/>
      </c>
      <c r="Z38" s="585"/>
      <c r="AA38" s="587"/>
      <c r="AB38" s="553"/>
    </row>
    <row r="39" spans="1:37" ht="24" customHeight="1">
      <c r="A39" s="565"/>
      <c r="B39" s="566"/>
      <c r="C39" s="566"/>
      <c r="D39" s="566"/>
      <c r="E39" s="566"/>
      <c r="F39" s="566"/>
      <c r="G39" s="566"/>
      <c r="H39" s="566"/>
      <c r="I39" s="566"/>
      <c r="J39" s="567"/>
      <c r="K39" s="568"/>
      <c r="L39" s="569"/>
      <c r="M39" s="569"/>
      <c r="N39" s="569"/>
      <c r="O39" s="569"/>
      <c r="P39" s="570"/>
      <c r="R39" s="582"/>
      <c r="S39" s="588" t="s">
        <v>8</v>
      </c>
      <c r="T39" s="589"/>
      <c r="U39" s="590"/>
      <c r="V39" s="590"/>
      <c r="W39" s="590"/>
      <c r="X39" s="590"/>
      <c r="Y39" s="590"/>
      <c r="Z39" s="590"/>
      <c r="AA39" s="591"/>
      <c r="AB39" s="553"/>
    </row>
    <row r="40" spans="1:37" ht="24" customHeight="1">
      <c r="A40" s="565"/>
      <c r="B40" s="566"/>
      <c r="C40" s="566"/>
      <c r="D40" s="566"/>
      <c r="E40" s="566"/>
      <c r="F40" s="566"/>
      <c r="G40" s="566"/>
      <c r="H40" s="566"/>
      <c r="I40" s="566"/>
      <c r="J40" s="567"/>
      <c r="K40" s="568"/>
      <c r="L40" s="569"/>
      <c r="M40" s="569"/>
      <c r="N40" s="569"/>
      <c r="O40" s="569"/>
      <c r="P40" s="570"/>
      <c r="R40" s="592"/>
      <c r="S40" s="593"/>
      <c r="T40" s="594" t="s">
        <v>26</v>
      </c>
      <c r="U40" s="595" t="str">
        <f>IF(U17="","",U17)</f>
        <v/>
      </c>
      <c r="V40" s="595"/>
      <c r="W40" s="595"/>
      <c r="X40" s="595"/>
      <c r="Y40" s="595"/>
      <c r="Z40" s="595"/>
      <c r="AA40" s="596"/>
      <c r="AB40" s="553"/>
    </row>
    <row r="41" spans="1:37" ht="24" customHeight="1">
      <c r="A41" s="565"/>
      <c r="B41" s="566"/>
      <c r="C41" s="566"/>
      <c r="D41" s="566"/>
      <c r="E41" s="566"/>
      <c r="F41" s="566"/>
      <c r="G41" s="566"/>
      <c r="H41" s="566"/>
      <c r="I41" s="566"/>
      <c r="J41" s="567"/>
      <c r="K41" s="568"/>
      <c r="L41" s="569"/>
      <c r="M41" s="569"/>
      <c r="N41" s="569"/>
      <c r="O41" s="569"/>
      <c r="P41" s="570"/>
      <c r="R41" s="498" t="s">
        <v>16</v>
      </c>
      <c r="S41" s="452"/>
      <c r="T41" s="452"/>
      <c r="U41" s="452"/>
      <c r="V41" s="452"/>
      <c r="W41" s="452"/>
      <c r="X41" s="452"/>
      <c r="Y41" s="452"/>
      <c r="Z41" s="452"/>
      <c r="AA41" s="453"/>
    </row>
    <row r="42" spans="1:37" ht="24" customHeight="1">
      <c r="A42" s="565"/>
      <c r="B42" s="566"/>
      <c r="C42" s="566"/>
      <c r="D42" s="566"/>
      <c r="E42" s="566"/>
      <c r="F42" s="566"/>
      <c r="G42" s="566"/>
      <c r="H42" s="566"/>
      <c r="I42" s="566"/>
      <c r="J42" s="567"/>
      <c r="K42" s="568"/>
      <c r="L42" s="569"/>
      <c r="M42" s="569"/>
      <c r="N42" s="569"/>
      <c r="O42" s="569"/>
      <c r="P42" s="570"/>
      <c r="R42" s="597" t="s">
        <v>17</v>
      </c>
      <c r="S42" s="598"/>
      <c r="T42" s="556" t="str">
        <f>IF(T19="","",T19)</f>
        <v/>
      </c>
      <c r="U42" s="557"/>
      <c r="V42" s="557"/>
      <c r="W42" s="557"/>
      <c r="X42" s="557"/>
      <c r="Y42" s="557"/>
      <c r="Z42" s="557"/>
      <c r="AA42" s="558"/>
    </row>
    <row r="43" spans="1:37" ht="24" customHeight="1">
      <c r="A43" s="565"/>
      <c r="B43" s="566"/>
      <c r="C43" s="566"/>
      <c r="D43" s="566"/>
      <c r="E43" s="566"/>
      <c r="F43" s="566"/>
      <c r="G43" s="566"/>
      <c r="H43" s="566"/>
      <c r="I43" s="566"/>
      <c r="J43" s="567"/>
      <c r="K43" s="568"/>
      <c r="L43" s="569"/>
      <c r="M43" s="569"/>
      <c r="N43" s="569"/>
      <c r="O43" s="569"/>
      <c r="P43" s="570"/>
      <c r="R43" s="597" t="s">
        <v>18</v>
      </c>
      <c r="S43" s="598"/>
      <c r="T43" s="556" t="str">
        <f>IF(T20="","",T20)</f>
        <v/>
      </c>
      <c r="U43" s="557"/>
      <c r="V43" s="557"/>
      <c r="W43" s="557"/>
      <c r="X43" s="557"/>
      <c r="Y43" s="557"/>
      <c r="Z43" s="557"/>
      <c r="AA43" s="558"/>
    </row>
    <row r="44" spans="1:37" ht="24" customHeight="1">
      <c r="A44" s="565"/>
      <c r="B44" s="566"/>
      <c r="C44" s="566"/>
      <c r="D44" s="566"/>
      <c r="E44" s="566"/>
      <c r="F44" s="566"/>
      <c r="G44" s="566"/>
      <c r="H44" s="566"/>
      <c r="I44" s="566"/>
      <c r="J44" s="567"/>
      <c r="K44" s="568"/>
      <c r="L44" s="569"/>
      <c r="M44" s="569"/>
      <c r="N44" s="569"/>
      <c r="O44" s="569"/>
      <c r="P44" s="570"/>
      <c r="R44" s="597" t="s">
        <v>19</v>
      </c>
      <c r="S44" s="598"/>
      <c r="T44" s="599"/>
      <c r="U44" s="600"/>
      <c r="V44" s="601" t="s">
        <v>20</v>
      </c>
      <c r="W44" s="601"/>
      <c r="X44" s="601"/>
      <c r="Y44" s="600"/>
      <c r="Z44" s="601" t="s">
        <v>21</v>
      </c>
      <c r="AA44" s="602"/>
    </row>
    <row r="45" spans="1:37" ht="24" customHeight="1">
      <c r="A45" s="565"/>
      <c r="B45" s="566"/>
      <c r="C45" s="566"/>
      <c r="D45" s="566"/>
      <c r="E45" s="566"/>
      <c r="F45" s="566"/>
      <c r="G45" s="566"/>
      <c r="H45" s="566"/>
      <c r="I45" s="566"/>
      <c r="J45" s="567"/>
      <c r="K45" s="568"/>
      <c r="L45" s="569"/>
      <c r="M45" s="569"/>
      <c r="N45" s="569"/>
      <c r="O45" s="569"/>
      <c r="P45" s="570"/>
      <c r="R45" s="597" t="s">
        <v>22</v>
      </c>
      <c r="S45" s="598"/>
      <c r="T45" s="603" t="str">
        <f>IF(T22="","",T22)</f>
        <v/>
      </c>
      <c r="U45" s="603"/>
      <c r="V45" s="603"/>
      <c r="W45" s="603"/>
      <c r="X45" s="603"/>
      <c r="Y45" s="603"/>
      <c r="Z45" s="603"/>
      <c r="AA45" s="604"/>
    </row>
    <row r="46" spans="1:37" ht="24" customHeight="1">
      <c r="A46" s="565"/>
      <c r="B46" s="566"/>
      <c r="C46" s="566"/>
      <c r="D46" s="566"/>
      <c r="E46" s="566"/>
      <c r="F46" s="566"/>
      <c r="G46" s="566"/>
      <c r="H46" s="566"/>
      <c r="I46" s="566"/>
      <c r="J46" s="567"/>
      <c r="K46" s="568"/>
      <c r="L46" s="569"/>
      <c r="M46" s="569"/>
      <c r="N46" s="569"/>
      <c r="O46" s="569"/>
      <c r="P46" s="570"/>
      <c r="R46" s="605" t="s">
        <v>23</v>
      </c>
      <c r="S46" s="606"/>
      <c r="T46" s="607" t="str">
        <f>IF(T23="","",T23)</f>
        <v/>
      </c>
      <c r="U46" s="607"/>
      <c r="V46" s="607"/>
      <c r="W46" s="607"/>
      <c r="X46" s="607"/>
      <c r="Y46" s="607"/>
      <c r="Z46" s="607"/>
      <c r="AA46" s="608"/>
    </row>
    <row r="47" spans="1:37" ht="24" customHeight="1">
      <c r="A47" s="565"/>
      <c r="B47" s="566"/>
      <c r="C47" s="566"/>
      <c r="D47" s="566"/>
      <c r="E47" s="566"/>
      <c r="F47" s="566"/>
      <c r="G47" s="566"/>
      <c r="H47" s="566"/>
      <c r="I47" s="566"/>
      <c r="J47" s="567"/>
      <c r="K47" s="568"/>
      <c r="L47" s="569"/>
      <c r="M47" s="569"/>
      <c r="N47" s="569"/>
      <c r="O47" s="569"/>
      <c r="P47" s="570"/>
      <c r="R47" s="609"/>
      <c r="S47" s="610"/>
      <c r="T47" s="611" t="str">
        <f t="shared" ref="T47" si="0">IF(T24="","",T24)</f>
        <v/>
      </c>
      <c r="U47" s="465"/>
      <c r="V47" s="465"/>
      <c r="W47" s="465"/>
      <c r="X47" s="465"/>
      <c r="Y47" s="465"/>
      <c r="Z47" s="465"/>
      <c r="AA47" s="466"/>
    </row>
  </sheetData>
  <mergeCells count="112">
    <mergeCell ref="A11:J11"/>
    <mergeCell ref="K11:P11"/>
    <mergeCell ref="A12:J12"/>
    <mergeCell ref="K12:P12"/>
    <mergeCell ref="A13:J13"/>
    <mergeCell ref="K13:P13"/>
    <mergeCell ref="A2:AA2"/>
    <mergeCell ref="Z4:AA4"/>
    <mergeCell ref="A9:J9"/>
    <mergeCell ref="K9:P9"/>
    <mergeCell ref="A10:J10"/>
    <mergeCell ref="K10:P10"/>
    <mergeCell ref="T10:V10"/>
    <mergeCell ref="U4:W4"/>
    <mergeCell ref="A6:F7"/>
    <mergeCell ref="G6:P7"/>
    <mergeCell ref="K17:P17"/>
    <mergeCell ref="U17:AA17"/>
    <mergeCell ref="A14:J14"/>
    <mergeCell ref="K14:P14"/>
    <mergeCell ref="A15:J15"/>
    <mergeCell ref="K15:P15"/>
    <mergeCell ref="A16:J16"/>
    <mergeCell ref="K16:P16"/>
    <mergeCell ref="U15:W15"/>
    <mergeCell ref="Y15:AA15"/>
    <mergeCell ref="A20:J20"/>
    <mergeCell ref="K20:P20"/>
    <mergeCell ref="R20:S20"/>
    <mergeCell ref="T20:AA20"/>
    <mergeCell ref="A21:J21"/>
    <mergeCell ref="K21:P21"/>
    <mergeCell ref="R21:S21"/>
    <mergeCell ref="A18:J18"/>
    <mergeCell ref="K18:P18"/>
    <mergeCell ref="R18:AA18"/>
    <mergeCell ref="A19:J19"/>
    <mergeCell ref="K19:P19"/>
    <mergeCell ref="R19:S19"/>
    <mergeCell ref="T19:AA19"/>
    <mergeCell ref="R45:S45"/>
    <mergeCell ref="A34:J34"/>
    <mergeCell ref="K34:P34"/>
    <mergeCell ref="A35:J35"/>
    <mergeCell ref="K35:P35"/>
    <mergeCell ref="A36:J36"/>
    <mergeCell ref="K36:P36"/>
    <mergeCell ref="Z27:AA27"/>
    <mergeCell ref="A29:F30"/>
    <mergeCell ref="G29:P30"/>
    <mergeCell ref="A33:J33"/>
    <mergeCell ref="K33:P33"/>
    <mergeCell ref="A32:J32"/>
    <mergeCell ref="K32:P32"/>
    <mergeCell ref="K42:P42"/>
    <mergeCell ref="R42:S42"/>
    <mergeCell ref="A43:J43"/>
    <mergeCell ref="K43:P43"/>
    <mergeCell ref="R43:S43"/>
    <mergeCell ref="T43:AA43"/>
    <mergeCell ref="A44:J44"/>
    <mergeCell ref="K44:P44"/>
    <mergeCell ref="T42:AA42"/>
    <mergeCell ref="R44:S44"/>
    <mergeCell ref="R46:S47"/>
    <mergeCell ref="T46:AA46"/>
    <mergeCell ref="A47:J47"/>
    <mergeCell ref="K47:P47"/>
    <mergeCell ref="T47:AA47"/>
    <mergeCell ref="A37:J37"/>
    <mergeCell ref="K37:P37"/>
    <mergeCell ref="A38:J38"/>
    <mergeCell ref="K38:P38"/>
    <mergeCell ref="A46:J46"/>
    <mergeCell ref="K46:P46"/>
    <mergeCell ref="A40:J40"/>
    <mergeCell ref="K40:P40"/>
    <mergeCell ref="A41:J41"/>
    <mergeCell ref="K41:P41"/>
    <mergeCell ref="U39:AA39"/>
    <mergeCell ref="A39:J39"/>
    <mergeCell ref="K39:P39"/>
    <mergeCell ref="U40:AA40"/>
    <mergeCell ref="R41:AA41"/>
    <mergeCell ref="A45:J45"/>
    <mergeCell ref="K45:P45"/>
    <mergeCell ref="T45:AA45"/>
    <mergeCell ref="A42:J42"/>
    <mergeCell ref="T36:AA36"/>
    <mergeCell ref="T37:Y37"/>
    <mergeCell ref="U38:W38"/>
    <mergeCell ref="Y38:AA38"/>
    <mergeCell ref="T11:AA11"/>
    <mergeCell ref="T13:AA13"/>
    <mergeCell ref="T14:Y14"/>
    <mergeCell ref="T33:V33"/>
    <mergeCell ref="T34:AA34"/>
    <mergeCell ref="T24:AA24"/>
    <mergeCell ref="U27:W27"/>
    <mergeCell ref="A25:AA25"/>
    <mergeCell ref="A22:J22"/>
    <mergeCell ref="K22:P22"/>
    <mergeCell ref="R22:S22"/>
    <mergeCell ref="T22:AA22"/>
    <mergeCell ref="A23:J23"/>
    <mergeCell ref="K23:P23"/>
    <mergeCell ref="R23:S24"/>
    <mergeCell ref="T23:AA23"/>
    <mergeCell ref="A24:J24"/>
    <mergeCell ref="K24:P24"/>
    <mergeCell ref="U16:AA16"/>
    <mergeCell ref="A17:J17"/>
  </mergeCells>
  <phoneticPr fontId="1"/>
  <dataValidations count="1">
    <dataValidation imeMode="fullKatakana" allowBlank="1" showInputMessage="1" showErrorMessage="1" sqref="T23:AA24" xr:uid="{8814A57C-00E2-4300-8207-A7590E252786}"/>
  </dataValidations>
  <printOptions horizontalCentered="1"/>
  <pageMargins left="1.1023622047244095" right="0.31496062992125984" top="0.55118110236220474" bottom="0.55118110236220474" header="0.31496062992125984" footer="0.31496062992125984"/>
  <pageSetup paperSize="9" orientation="landscape" r:id="rId1"/>
  <headerFooter>
    <oddFooter>&amp;R&amp;"ＭＳ 明朝,標準"2024.1 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20</xdr:col>
                    <xdr:colOff>57150</xdr:colOff>
                    <xdr:row>20</xdr:row>
                    <xdr:rowOff>19050</xdr:rowOff>
                  </from>
                  <to>
                    <xdr:col>21</xdr:col>
                    <xdr:colOff>19050</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66675</xdr:colOff>
                    <xdr:row>20</xdr:row>
                    <xdr:rowOff>19050</xdr:rowOff>
                  </from>
                  <to>
                    <xdr:col>25</xdr:col>
                    <xdr:colOff>28575</xdr:colOff>
                    <xdr:row>20</xdr:row>
                    <xdr:rowOff>266700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20</xdr:col>
                    <xdr:colOff>57150</xdr:colOff>
                    <xdr:row>43</xdr:row>
                    <xdr:rowOff>19050</xdr:rowOff>
                  </from>
                  <to>
                    <xdr:col>21</xdr:col>
                    <xdr:colOff>19050</xdr:colOff>
                    <xdr:row>43</xdr:row>
                    <xdr:rowOff>266700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24</xdr:col>
                    <xdr:colOff>66675</xdr:colOff>
                    <xdr:row>43</xdr:row>
                    <xdr:rowOff>19050</xdr:rowOff>
                  </from>
                  <to>
                    <xdr:col>25</xdr:col>
                    <xdr:colOff>28575</xdr:colOff>
                    <xdr:row>43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44B1-7912-4079-864A-ADD15FAA7E5B}">
  <sheetPr>
    <tabColor rgb="FFFFFF00"/>
  </sheetPr>
  <dimension ref="A1:AM181"/>
  <sheetViews>
    <sheetView view="pageBreakPreview" zoomScaleNormal="70" zoomScaleSheetLayoutView="100" workbookViewId="0">
      <pane ySplit="1" topLeftCell="A2" activePane="bottomLeft" state="frozen"/>
      <selection pane="bottomLeft" activeCell="K10" sqref="K10:L10"/>
    </sheetView>
  </sheetViews>
  <sheetFormatPr defaultColWidth="8.75" defaultRowHeight="13.5" outlineLevelRow="1" outlineLevelCol="1"/>
  <cols>
    <col min="1" max="28" width="4.5" style="375" customWidth="1"/>
    <col min="29" max="29" width="12.625" style="375" customWidth="1"/>
    <col min="30" max="31" width="4.5" style="375" customWidth="1"/>
    <col min="32" max="38" width="13.5" style="375" hidden="1" customWidth="1" outlineLevel="1"/>
    <col min="39" max="39" width="4.5" style="375" customWidth="1" collapsed="1"/>
    <col min="40" max="54" width="4.5" style="375" customWidth="1"/>
    <col min="55" max="16384" width="8.75" style="375"/>
  </cols>
  <sheetData>
    <row r="1" spans="1:37" ht="27.75" customHeight="1">
      <c r="A1" s="374" t="s">
        <v>156</v>
      </c>
    </row>
    <row r="2" spans="1:37" ht="30" customHeight="1" thickBot="1">
      <c r="A2" s="376" t="s">
        <v>28</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7"/>
    </row>
    <row r="3" spans="1:37" ht="22.5" customHeight="1" thickBot="1">
      <c r="A3" s="378" t="s">
        <v>0</v>
      </c>
      <c r="S3" s="379" t="str">
        <f>IF(総括表!$U$4="","",総括表!$AD$4)</f>
        <v/>
      </c>
      <c r="T3" s="379"/>
      <c r="U3" s="379"/>
      <c r="V3" s="380" t="s">
        <v>4</v>
      </c>
      <c r="W3" s="381" t="str">
        <f>IF(総括表!$Y$4="","",総括表!$AE$4)</f>
        <v/>
      </c>
      <c r="X3" s="380" t="s">
        <v>5</v>
      </c>
      <c r="Y3" s="381" t="str">
        <f>IF($S$3="","",IF(NOT($AC$3="月末"),$AC$3,総括表!$AF$4))</f>
        <v/>
      </c>
      <c r="Z3" s="380" t="s">
        <v>29</v>
      </c>
      <c r="AB3" s="375" t="s">
        <v>52</v>
      </c>
      <c r="AC3" s="382" t="s">
        <v>83</v>
      </c>
      <c r="AD3" s="375" t="s">
        <v>53</v>
      </c>
      <c r="AF3" s="383" t="s">
        <v>49</v>
      </c>
      <c r="AH3" s="382" t="s">
        <v>77</v>
      </c>
      <c r="AI3" s="384" t="s">
        <v>78</v>
      </c>
      <c r="AJ3" s="385">
        <v>0.1</v>
      </c>
      <c r="AK3" s="386" t="s">
        <v>76</v>
      </c>
    </row>
    <row r="4" spans="1:37" ht="22.5" customHeight="1" thickBot="1">
      <c r="A4" s="387" t="s">
        <v>33</v>
      </c>
      <c r="B4" s="387"/>
      <c r="C4" s="387"/>
      <c r="D4" s="388"/>
      <c r="E4" s="388"/>
      <c r="F4" s="388"/>
      <c r="G4" s="388"/>
      <c r="H4" s="388"/>
      <c r="I4" s="388"/>
      <c r="J4" s="388"/>
      <c r="K4" s="388"/>
      <c r="L4" s="388"/>
      <c r="M4" s="388"/>
      <c r="N4" s="388"/>
      <c r="O4" s="389"/>
      <c r="P4" s="389"/>
      <c r="Q4" s="380" t="s">
        <v>6</v>
      </c>
      <c r="S4" s="390" t="str">
        <f>IF(総括表!$T$10="","","〒"&amp;総括表!$T$10)</f>
        <v/>
      </c>
      <c r="T4" s="390"/>
      <c r="U4" s="391"/>
      <c r="V4" s="391"/>
      <c r="AF4" s="392">
        <v>10</v>
      </c>
      <c r="AH4" s="393"/>
      <c r="AI4" s="394"/>
      <c r="AJ4" s="395"/>
      <c r="AK4" s="396"/>
    </row>
    <row r="5" spans="1:37" ht="22.5" customHeight="1" thickBot="1">
      <c r="A5" s="387" t="s">
        <v>1</v>
      </c>
      <c r="B5" s="387"/>
      <c r="C5" s="387"/>
      <c r="D5" s="397"/>
      <c r="E5" s="397"/>
      <c r="F5" s="397"/>
      <c r="G5" s="397"/>
      <c r="H5" s="398"/>
      <c r="I5" s="398"/>
      <c r="Q5" s="380"/>
      <c r="S5" s="399" t="str">
        <f>IF(総括表!$T$11="","",総括表!$T$11)</f>
        <v/>
      </c>
      <c r="T5" s="399"/>
      <c r="U5" s="399"/>
      <c r="V5" s="399"/>
      <c r="W5" s="399"/>
      <c r="X5" s="399"/>
      <c r="Y5" s="399"/>
      <c r="Z5" s="399"/>
      <c r="AC5" s="400" t="s">
        <v>81</v>
      </c>
      <c r="AF5" s="401">
        <v>20</v>
      </c>
      <c r="AH5" s="402">
        <v>0.1</v>
      </c>
      <c r="AI5" s="394" t="s">
        <v>57</v>
      </c>
      <c r="AJ5" s="403">
        <f>ROUND(($AF$28*10%),0)</f>
        <v>0</v>
      </c>
      <c r="AK5" s="404">
        <f>ROUND(($AF$29*8%),0)</f>
        <v>0</v>
      </c>
    </row>
    <row r="6" spans="1:37" ht="22.5" customHeight="1" thickBot="1">
      <c r="A6" s="387" t="s">
        <v>34</v>
      </c>
      <c r="B6" s="387"/>
      <c r="C6" s="387"/>
      <c r="D6" s="405"/>
      <c r="E6" s="405"/>
      <c r="F6" s="405"/>
      <c r="G6" s="405"/>
      <c r="Q6" s="380" t="s">
        <v>7</v>
      </c>
      <c r="S6" s="406" t="str">
        <f>IF(総括表!$T$13="","",総括表!$T$13)</f>
        <v/>
      </c>
      <c r="T6" s="406"/>
      <c r="U6" s="406"/>
      <c r="V6" s="406"/>
      <c r="W6" s="406"/>
      <c r="X6" s="406"/>
      <c r="Y6" s="406"/>
      <c r="Z6" s="406"/>
      <c r="AC6" s="382" t="s">
        <v>58</v>
      </c>
      <c r="AF6" s="407"/>
      <c r="AH6" s="394" t="s">
        <v>56</v>
      </c>
      <c r="AI6" s="394" t="s">
        <v>58</v>
      </c>
      <c r="AJ6" s="403">
        <f>ROUNDDOWN(($AF$28*10%),0)</f>
        <v>0</v>
      </c>
      <c r="AK6" s="404">
        <f>ROUNDDOWN(($AF$29*8%),0)</f>
        <v>0</v>
      </c>
    </row>
    <row r="7" spans="1:37" ht="22.5" customHeight="1">
      <c r="A7" s="408" t="s">
        <v>35</v>
      </c>
      <c r="B7" s="408"/>
      <c r="C7" s="408"/>
      <c r="D7" s="409">
        <f>O31</f>
        <v>0</v>
      </c>
      <c r="E7" s="409"/>
      <c r="F7" s="409"/>
      <c r="G7" s="409"/>
      <c r="H7" s="409"/>
      <c r="I7" s="409"/>
      <c r="J7" s="409"/>
      <c r="K7" s="409"/>
      <c r="L7" s="409"/>
      <c r="M7" s="409"/>
      <c r="N7" s="409"/>
      <c r="O7" s="410"/>
      <c r="P7" s="410"/>
      <c r="Q7" s="380"/>
      <c r="S7" s="399" t="str">
        <f>IF(総括表!$T$14="","",総括表!$T$14)</f>
        <v/>
      </c>
      <c r="T7" s="399"/>
      <c r="U7" s="399"/>
      <c r="V7" s="399"/>
      <c r="W7" s="399"/>
      <c r="X7" s="399"/>
      <c r="Y7" s="411" t="s">
        <v>12</v>
      </c>
      <c r="Z7" s="412"/>
      <c r="AH7" s="394" t="s">
        <v>54</v>
      </c>
      <c r="AI7" s="394" t="s">
        <v>59</v>
      </c>
      <c r="AJ7" s="403">
        <f>ROUNDUP(($AF$28*10%),0)</f>
        <v>0</v>
      </c>
      <c r="AK7" s="404">
        <f>ROUNDUP(($AF$29*8%),0)</f>
        <v>0</v>
      </c>
    </row>
    <row r="8" spans="1:37" ht="22.5" customHeight="1" thickBot="1">
      <c r="A8" s="408"/>
      <c r="B8" s="408"/>
      <c r="C8" s="408"/>
      <c r="D8" s="413"/>
      <c r="E8" s="413"/>
      <c r="F8" s="413"/>
      <c r="G8" s="413"/>
      <c r="H8" s="413"/>
      <c r="I8" s="413"/>
      <c r="J8" s="413"/>
      <c r="K8" s="413"/>
      <c r="L8" s="413"/>
      <c r="M8" s="413"/>
      <c r="N8" s="413"/>
      <c r="O8" s="410"/>
      <c r="P8" s="414"/>
      <c r="Q8" s="380" t="s">
        <v>8</v>
      </c>
      <c r="S8" s="415" t="str">
        <f>IF(総括表!$T$14="","","T"&amp;総括表!$U$17)</f>
        <v/>
      </c>
      <c r="T8" s="415"/>
      <c r="U8" s="415"/>
      <c r="V8" s="415"/>
      <c r="W8" s="415"/>
      <c r="X8" s="415"/>
      <c r="Y8" s="415"/>
      <c r="Z8" s="415"/>
      <c r="AH8" s="416" t="s">
        <v>55</v>
      </c>
      <c r="AI8" s="416"/>
      <c r="AJ8" s="417"/>
      <c r="AK8" s="418"/>
    </row>
    <row r="9" spans="1:37" ht="7.5" customHeight="1">
      <c r="A9" s="419"/>
      <c r="B9" s="419"/>
      <c r="C9" s="419"/>
      <c r="D9" s="420"/>
      <c r="E9" s="420"/>
      <c r="F9" s="420"/>
      <c r="G9" s="420"/>
      <c r="H9" s="420"/>
      <c r="I9" s="420"/>
      <c r="J9" s="420"/>
      <c r="K9" s="420"/>
      <c r="L9" s="420"/>
      <c r="M9" s="420"/>
      <c r="N9" s="420"/>
      <c r="O9" s="410"/>
      <c r="P9" s="414"/>
      <c r="Q9" s="380"/>
      <c r="T9" s="421"/>
      <c r="U9" s="421"/>
      <c r="V9" s="421"/>
      <c r="W9" s="421"/>
      <c r="X9" s="421"/>
      <c r="Y9" s="421"/>
      <c r="Z9" s="421"/>
    </row>
    <row r="10" spans="1:37" ht="18.75" customHeight="1">
      <c r="A10" s="422" t="s">
        <v>2</v>
      </c>
      <c r="B10" s="423"/>
      <c r="C10" s="423"/>
      <c r="D10" s="423"/>
      <c r="E10" s="423"/>
      <c r="F10" s="423"/>
      <c r="G10" s="423"/>
      <c r="H10" s="423"/>
      <c r="I10" s="423"/>
      <c r="J10" s="424"/>
      <c r="K10" s="425" t="s">
        <v>63</v>
      </c>
      <c r="L10" s="425"/>
      <c r="M10" s="425" t="s">
        <v>39</v>
      </c>
      <c r="N10" s="425"/>
      <c r="O10" s="425" t="s">
        <v>38</v>
      </c>
      <c r="P10" s="425"/>
      <c r="Q10" s="425" t="s">
        <v>3</v>
      </c>
      <c r="R10" s="425"/>
      <c r="S10" s="425" t="s">
        <v>68</v>
      </c>
      <c r="T10" s="425"/>
      <c r="U10" s="425"/>
      <c r="V10" s="425"/>
      <c r="W10" s="426" t="s">
        <v>40</v>
      </c>
      <c r="X10" s="423"/>
      <c r="Y10" s="423"/>
      <c r="Z10" s="427"/>
      <c r="AF10" s="375" t="s">
        <v>82</v>
      </c>
    </row>
    <row r="11" spans="1:37" ht="18.75" hidden="1" customHeight="1" outlineLevel="1">
      <c r="A11" s="428"/>
      <c r="B11" s="429"/>
      <c r="C11" s="429"/>
      <c r="D11" s="429"/>
      <c r="E11" s="429"/>
      <c r="F11" s="429"/>
      <c r="G11" s="429"/>
      <c r="H11" s="429"/>
      <c r="I11" s="429"/>
      <c r="J11" s="430"/>
      <c r="K11" s="431"/>
      <c r="L11" s="425"/>
      <c r="M11" s="425"/>
      <c r="N11" s="425"/>
      <c r="O11" s="425"/>
      <c r="P11" s="425"/>
      <c r="Q11" s="432"/>
      <c r="R11" s="432"/>
      <c r="S11" s="433">
        <f>AF11</f>
        <v>0</v>
      </c>
      <c r="T11" s="433"/>
      <c r="U11" s="433"/>
      <c r="V11" s="433"/>
      <c r="W11" s="434"/>
      <c r="X11" s="435"/>
      <c r="Y11" s="435"/>
      <c r="Z11" s="436"/>
      <c r="AF11" s="437">
        <f>IF($AC$6=$AI$5,ROUND((M11*Q11),0),IF($AC$6=$AI$6,ROUNDDOWN((M11*Q11),0),IF($AC$6=$AI$7,ROUNDUP((M11*Q11),0),"")))</f>
        <v>0</v>
      </c>
    </row>
    <row r="12" spans="1:37" ht="18.75" customHeight="1" collapsed="1">
      <c r="A12" s="438"/>
      <c r="B12" s="439"/>
      <c r="C12" s="439"/>
      <c r="D12" s="439"/>
      <c r="E12" s="439"/>
      <c r="F12" s="439"/>
      <c r="G12" s="439"/>
      <c r="H12" s="439"/>
      <c r="I12" s="439"/>
      <c r="J12" s="440"/>
      <c r="K12" s="431"/>
      <c r="L12" s="425"/>
      <c r="M12" s="441"/>
      <c r="N12" s="441"/>
      <c r="O12" s="425"/>
      <c r="P12" s="425"/>
      <c r="Q12" s="432"/>
      <c r="R12" s="432"/>
      <c r="S12" s="433"/>
      <c r="T12" s="433"/>
      <c r="U12" s="433"/>
      <c r="V12" s="433"/>
      <c r="W12" s="426"/>
      <c r="X12" s="423"/>
      <c r="Y12" s="423"/>
      <c r="Z12" s="427"/>
      <c r="AF12" s="442">
        <f>IF($AC$6=$AI$5,ROUND((M12*Q12),0),IF($AC$6=$AI$6,ROUNDDOWN((M12*Q12),0),IF($AC$6=$AI$7,ROUNDUP((M12*Q12),0))))</f>
        <v>0</v>
      </c>
    </row>
    <row r="13" spans="1:37" ht="18.75" customHeight="1">
      <c r="A13" s="443"/>
      <c r="B13" s="444"/>
      <c r="C13" s="444"/>
      <c r="D13" s="444"/>
      <c r="E13" s="444"/>
      <c r="F13" s="444"/>
      <c r="G13" s="444"/>
      <c r="H13" s="444"/>
      <c r="I13" s="444"/>
      <c r="J13" s="445"/>
      <c r="K13" s="446"/>
      <c r="L13" s="447"/>
      <c r="M13" s="448"/>
      <c r="N13" s="448"/>
      <c r="O13" s="447"/>
      <c r="P13" s="447"/>
      <c r="Q13" s="449"/>
      <c r="R13" s="449"/>
      <c r="S13" s="450" t="str">
        <f t="shared" ref="S13:S23" si="0">IF(A13="","",AF13)</f>
        <v/>
      </c>
      <c r="T13" s="450"/>
      <c r="U13" s="450"/>
      <c r="V13" s="450"/>
      <c r="W13" s="451"/>
      <c r="X13" s="452"/>
      <c r="Y13" s="452"/>
      <c r="Z13" s="453"/>
      <c r="AF13" s="442">
        <f>IF($AC$6=$AI$5,ROUND((M13*Q13),0),IF($AC$6=$AI$6,ROUNDDOWN((M13*Q13),0),IF($AC$6=$AI$7,ROUNDUP((M13*Q13),0),"")))</f>
        <v>0</v>
      </c>
    </row>
    <row r="14" spans="1:37" ht="18.75" customHeight="1">
      <c r="A14" s="443"/>
      <c r="B14" s="444"/>
      <c r="C14" s="444"/>
      <c r="D14" s="444"/>
      <c r="E14" s="444"/>
      <c r="F14" s="444"/>
      <c r="G14" s="444"/>
      <c r="H14" s="444"/>
      <c r="I14" s="444"/>
      <c r="J14" s="445"/>
      <c r="K14" s="446"/>
      <c r="L14" s="447"/>
      <c r="M14" s="448"/>
      <c r="N14" s="448"/>
      <c r="O14" s="447"/>
      <c r="P14" s="447"/>
      <c r="Q14" s="449"/>
      <c r="R14" s="449"/>
      <c r="S14" s="450" t="str">
        <f t="shared" si="0"/>
        <v/>
      </c>
      <c r="T14" s="450"/>
      <c r="U14" s="450"/>
      <c r="V14" s="450"/>
      <c r="W14" s="451"/>
      <c r="X14" s="452"/>
      <c r="Y14" s="452"/>
      <c r="Z14" s="453"/>
      <c r="AF14" s="442">
        <f t="shared" ref="AF14:AF23" si="1">IF($AC$6=$AI$5,ROUND((M14*Q14),0),IF($AC$6=$AI$6,ROUNDDOWN((M14*Q14),0),IF($AC$6=$AI$7,ROUNDUP((M14*Q14),0),"")))</f>
        <v>0</v>
      </c>
    </row>
    <row r="15" spans="1:37" ht="18.75" customHeight="1">
      <c r="A15" s="443"/>
      <c r="B15" s="444"/>
      <c r="C15" s="444"/>
      <c r="D15" s="444"/>
      <c r="E15" s="444"/>
      <c r="F15" s="444"/>
      <c r="G15" s="444"/>
      <c r="H15" s="444"/>
      <c r="I15" s="444"/>
      <c r="J15" s="445"/>
      <c r="K15" s="446"/>
      <c r="L15" s="447"/>
      <c r="M15" s="448"/>
      <c r="N15" s="448"/>
      <c r="O15" s="447"/>
      <c r="P15" s="447"/>
      <c r="Q15" s="449"/>
      <c r="R15" s="449"/>
      <c r="S15" s="450" t="str">
        <f t="shared" si="0"/>
        <v/>
      </c>
      <c r="T15" s="450"/>
      <c r="U15" s="450"/>
      <c r="V15" s="450"/>
      <c r="W15" s="451"/>
      <c r="X15" s="452"/>
      <c r="Y15" s="452"/>
      <c r="Z15" s="453"/>
      <c r="AF15" s="442">
        <f t="shared" si="1"/>
        <v>0</v>
      </c>
    </row>
    <row r="16" spans="1:37" ht="18.75" customHeight="1">
      <c r="A16" s="443"/>
      <c r="B16" s="444"/>
      <c r="C16" s="444"/>
      <c r="D16" s="444"/>
      <c r="E16" s="444"/>
      <c r="F16" s="444"/>
      <c r="G16" s="444"/>
      <c r="H16" s="444"/>
      <c r="I16" s="444"/>
      <c r="J16" s="445"/>
      <c r="K16" s="446"/>
      <c r="L16" s="447"/>
      <c r="M16" s="448"/>
      <c r="N16" s="448"/>
      <c r="O16" s="447"/>
      <c r="P16" s="447"/>
      <c r="Q16" s="449"/>
      <c r="R16" s="449"/>
      <c r="S16" s="450" t="str">
        <f t="shared" si="0"/>
        <v/>
      </c>
      <c r="T16" s="450"/>
      <c r="U16" s="450"/>
      <c r="V16" s="450"/>
      <c r="W16" s="451"/>
      <c r="X16" s="452"/>
      <c r="Y16" s="452"/>
      <c r="Z16" s="453"/>
      <c r="AF16" s="442">
        <f t="shared" si="1"/>
        <v>0</v>
      </c>
    </row>
    <row r="17" spans="1:38" ht="18.75" customHeight="1">
      <c r="A17" s="443"/>
      <c r="B17" s="444"/>
      <c r="C17" s="444"/>
      <c r="D17" s="444"/>
      <c r="E17" s="444"/>
      <c r="F17" s="444"/>
      <c r="G17" s="444"/>
      <c r="H17" s="444"/>
      <c r="I17" s="444"/>
      <c r="J17" s="445"/>
      <c r="K17" s="446"/>
      <c r="L17" s="447"/>
      <c r="M17" s="448"/>
      <c r="N17" s="448"/>
      <c r="O17" s="447"/>
      <c r="P17" s="447"/>
      <c r="Q17" s="449"/>
      <c r="R17" s="449"/>
      <c r="S17" s="450" t="str">
        <f t="shared" si="0"/>
        <v/>
      </c>
      <c r="T17" s="450"/>
      <c r="U17" s="450"/>
      <c r="V17" s="450"/>
      <c r="W17" s="451"/>
      <c r="X17" s="452"/>
      <c r="Y17" s="452"/>
      <c r="Z17" s="453"/>
      <c r="AF17" s="442">
        <f t="shared" si="1"/>
        <v>0</v>
      </c>
    </row>
    <row r="18" spans="1:38" ht="18.75" customHeight="1">
      <c r="A18" s="443"/>
      <c r="B18" s="444"/>
      <c r="C18" s="444"/>
      <c r="D18" s="444"/>
      <c r="E18" s="444"/>
      <c r="F18" s="444"/>
      <c r="G18" s="444"/>
      <c r="H18" s="444"/>
      <c r="I18" s="444"/>
      <c r="J18" s="445"/>
      <c r="K18" s="446"/>
      <c r="L18" s="447"/>
      <c r="M18" s="448"/>
      <c r="N18" s="448"/>
      <c r="O18" s="447"/>
      <c r="P18" s="447"/>
      <c r="Q18" s="449"/>
      <c r="R18" s="449"/>
      <c r="S18" s="450" t="str">
        <f t="shared" si="0"/>
        <v/>
      </c>
      <c r="T18" s="450"/>
      <c r="U18" s="450"/>
      <c r="V18" s="450"/>
      <c r="W18" s="451"/>
      <c r="X18" s="452"/>
      <c r="Y18" s="452"/>
      <c r="Z18" s="453"/>
      <c r="AF18" s="442">
        <f t="shared" si="1"/>
        <v>0</v>
      </c>
    </row>
    <row r="19" spans="1:38" ht="18.75" customHeight="1">
      <c r="A19" s="443"/>
      <c r="B19" s="444"/>
      <c r="C19" s="444"/>
      <c r="D19" s="444"/>
      <c r="E19" s="444"/>
      <c r="F19" s="444"/>
      <c r="G19" s="444"/>
      <c r="H19" s="444"/>
      <c r="I19" s="444"/>
      <c r="J19" s="445"/>
      <c r="K19" s="446"/>
      <c r="L19" s="447"/>
      <c r="M19" s="448"/>
      <c r="N19" s="448"/>
      <c r="O19" s="447"/>
      <c r="P19" s="447"/>
      <c r="Q19" s="449"/>
      <c r="R19" s="449"/>
      <c r="S19" s="450" t="str">
        <f t="shared" si="0"/>
        <v/>
      </c>
      <c r="T19" s="450"/>
      <c r="U19" s="450"/>
      <c r="V19" s="450"/>
      <c r="W19" s="451"/>
      <c r="X19" s="452"/>
      <c r="Y19" s="452"/>
      <c r="Z19" s="453"/>
      <c r="AF19" s="442">
        <f t="shared" si="1"/>
        <v>0</v>
      </c>
    </row>
    <row r="20" spans="1:38" ht="18.75" customHeight="1">
      <c r="A20" s="443"/>
      <c r="B20" s="444"/>
      <c r="C20" s="444"/>
      <c r="D20" s="444"/>
      <c r="E20" s="444"/>
      <c r="F20" s="444"/>
      <c r="G20" s="444"/>
      <c r="H20" s="444"/>
      <c r="I20" s="444"/>
      <c r="J20" s="445"/>
      <c r="K20" s="446"/>
      <c r="L20" s="447"/>
      <c r="M20" s="448"/>
      <c r="N20" s="448"/>
      <c r="O20" s="447"/>
      <c r="P20" s="447"/>
      <c r="Q20" s="449"/>
      <c r="R20" s="449"/>
      <c r="S20" s="450" t="str">
        <f t="shared" si="0"/>
        <v/>
      </c>
      <c r="T20" s="450"/>
      <c r="U20" s="450"/>
      <c r="V20" s="450"/>
      <c r="W20" s="451"/>
      <c r="X20" s="452"/>
      <c r="Y20" s="452"/>
      <c r="Z20" s="453"/>
      <c r="AF20" s="442">
        <f t="shared" si="1"/>
        <v>0</v>
      </c>
    </row>
    <row r="21" spans="1:38" ht="18.75" customHeight="1">
      <c r="A21" s="443"/>
      <c r="B21" s="444"/>
      <c r="C21" s="444"/>
      <c r="D21" s="444"/>
      <c r="E21" s="444"/>
      <c r="F21" s="444"/>
      <c r="G21" s="444"/>
      <c r="H21" s="444"/>
      <c r="I21" s="444"/>
      <c r="J21" s="445"/>
      <c r="K21" s="446"/>
      <c r="L21" s="447"/>
      <c r="M21" s="448"/>
      <c r="N21" s="448"/>
      <c r="O21" s="447"/>
      <c r="P21" s="447"/>
      <c r="Q21" s="449"/>
      <c r="R21" s="449"/>
      <c r="S21" s="450" t="str">
        <f t="shared" si="0"/>
        <v/>
      </c>
      <c r="T21" s="450"/>
      <c r="U21" s="450"/>
      <c r="V21" s="450"/>
      <c r="W21" s="451"/>
      <c r="X21" s="452"/>
      <c r="Y21" s="452"/>
      <c r="Z21" s="453"/>
      <c r="AF21" s="442">
        <f t="shared" si="1"/>
        <v>0</v>
      </c>
    </row>
    <row r="22" spans="1:38" ht="18.75" customHeight="1">
      <c r="A22" s="443"/>
      <c r="B22" s="444"/>
      <c r="C22" s="444"/>
      <c r="D22" s="444"/>
      <c r="E22" s="444"/>
      <c r="F22" s="444"/>
      <c r="G22" s="444"/>
      <c r="H22" s="444"/>
      <c r="I22" s="444"/>
      <c r="J22" s="445"/>
      <c r="K22" s="446"/>
      <c r="L22" s="447"/>
      <c r="M22" s="448"/>
      <c r="N22" s="448"/>
      <c r="O22" s="447"/>
      <c r="P22" s="447"/>
      <c r="Q22" s="449"/>
      <c r="R22" s="449"/>
      <c r="S22" s="450" t="str">
        <f t="shared" si="0"/>
        <v/>
      </c>
      <c r="T22" s="450"/>
      <c r="U22" s="450"/>
      <c r="V22" s="450"/>
      <c r="W22" s="451"/>
      <c r="X22" s="452"/>
      <c r="Y22" s="452"/>
      <c r="Z22" s="453"/>
      <c r="AF22" s="442">
        <f t="shared" si="1"/>
        <v>0</v>
      </c>
    </row>
    <row r="23" spans="1:38" ht="18.75" customHeight="1">
      <c r="A23" s="443"/>
      <c r="B23" s="444"/>
      <c r="C23" s="444"/>
      <c r="D23" s="444"/>
      <c r="E23" s="444"/>
      <c r="F23" s="444"/>
      <c r="G23" s="444"/>
      <c r="H23" s="444"/>
      <c r="I23" s="444"/>
      <c r="J23" s="445"/>
      <c r="K23" s="454"/>
      <c r="L23" s="455"/>
      <c r="M23" s="456"/>
      <c r="N23" s="457"/>
      <c r="O23" s="447"/>
      <c r="P23" s="447"/>
      <c r="Q23" s="449"/>
      <c r="R23" s="449"/>
      <c r="S23" s="450" t="str">
        <f t="shared" si="0"/>
        <v/>
      </c>
      <c r="T23" s="450"/>
      <c r="U23" s="450"/>
      <c r="V23" s="450"/>
      <c r="W23" s="451"/>
      <c r="X23" s="452"/>
      <c r="Y23" s="452"/>
      <c r="Z23" s="453"/>
      <c r="AF23" s="442">
        <f t="shared" si="1"/>
        <v>0</v>
      </c>
    </row>
    <row r="24" spans="1:38" ht="18.75" hidden="1" customHeight="1" outlineLevel="1">
      <c r="A24" s="458"/>
      <c r="B24" s="459"/>
      <c r="C24" s="459"/>
      <c r="D24" s="459"/>
      <c r="E24" s="459"/>
      <c r="F24" s="459"/>
      <c r="G24" s="459"/>
      <c r="H24" s="459"/>
      <c r="I24" s="459"/>
      <c r="J24" s="460"/>
      <c r="K24" s="461"/>
      <c r="L24" s="461"/>
      <c r="M24" s="462"/>
      <c r="N24" s="462"/>
      <c r="O24" s="462"/>
      <c r="P24" s="462"/>
      <c r="Q24" s="462"/>
      <c r="R24" s="462"/>
      <c r="S24" s="463"/>
      <c r="T24" s="463"/>
      <c r="U24" s="463"/>
      <c r="V24" s="463"/>
      <c r="W24" s="464"/>
      <c r="X24" s="465"/>
      <c r="Y24" s="465"/>
      <c r="Z24" s="466"/>
      <c r="AF24" s="442">
        <f>IF($AC$6=$AI$5,ROUND((M24*Q24),0),IF($AC$6=$AI$6,ROUNDDOWN((M24*Q24),0),IF($AC$6=$AI$7,ROUNDUP((M24*Q24),0),"")))</f>
        <v>0</v>
      </c>
    </row>
    <row r="25" spans="1:38" ht="18.75" customHeight="1" collapsed="1">
      <c r="A25" s="467"/>
      <c r="B25" s="467"/>
      <c r="C25" s="467"/>
      <c r="D25" s="467"/>
      <c r="E25" s="467"/>
      <c r="F25" s="467"/>
      <c r="G25" s="467"/>
      <c r="H25" s="467"/>
      <c r="I25" s="467"/>
      <c r="J25" s="467"/>
      <c r="K25" s="400"/>
      <c r="L25" s="400"/>
      <c r="M25" s="400"/>
      <c r="N25" s="400"/>
      <c r="O25" s="400"/>
      <c r="P25" s="400"/>
      <c r="Q25" s="468" t="s">
        <v>30</v>
      </c>
      <c r="R25" s="469"/>
      <c r="S25" s="470">
        <f>SUM(S11:V24)</f>
        <v>0</v>
      </c>
      <c r="T25" s="471"/>
      <c r="U25" s="471"/>
      <c r="V25" s="472"/>
      <c r="W25" s="400"/>
      <c r="X25" s="400"/>
      <c r="Y25" s="400"/>
      <c r="Z25" s="400"/>
    </row>
    <row r="26" spans="1:38" ht="9" customHeight="1" thickBot="1">
      <c r="M26" s="400"/>
      <c r="S26" s="473"/>
      <c r="T26" s="473"/>
      <c r="U26" s="473"/>
      <c r="V26" s="473"/>
    </row>
    <row r="27" spans="1:38" ht="18.75" customHeight="1" thickBot="1">
      <c r="A27" s="474" t="s">
        <v>64</v>
      </c>
      <c r="B27" s="474"/>
      <c r="C27" s="474"/>
      <c r="D27" s="474"/>
      <c r="E27" s="474"/>
      <c r="F27" s="474"/>
      <c r="G27" s="474"/>
      <c r="H27" s="474"/>
      <c r="I27" s="474"/>
      <c r="J27" s="474"/>
      <c r="K27" s="474"/>
      <c r="L27" s="475"/>
      <c r="M27" s="476" t="s">
        <v>63</v>
      </c>
      <c r="N27" s="477"/>
      <c r="O27" s="477" t="s">
        <v>62</v>
      </c>
      <c r="P27" s="477"/>
      <c r="Q27" s="477"/>
      <c r="R27" s="477"/>
      <c r="S27" s="477" t="s">
        <v>61</v>
      </c>
      <c r="T27" s="477"/>
      <c r="U27" s="477"/>
      <c r="V27" s="477"/>
      <c r="W27" s="477" t="s">
        <v>31</v>
      </c>
      <c r="X27" s="477"/>
      <c r="Y27" s="477"/>
      <c r="Z27" s="478"/>
      <c r="AF27" s="382" t="s">
        <v>72</v>
      </c>
      <c r="AG27" s="382" t="s">
        <v>69</v>
      </c>
      <c r="AH27" s="382" t="s">
        <v>70</v>
      </c>
      <c r="AI27" s="382" t="s">
        <v>71</v>
      </c>
      <c r="AJ27" s="382" t="s">
        <v>73</v>
      </c>
      <c r="AK27" s="382" t="s">
        <v>74</v>
      </c>
      <c r="AL27" s="382" t="s">
        <v>75</v>
      </c>
    </row>
    <row r="28" spans="1:38" ht="18.75" customHeight="1">
      <c r="A28" s="474" t="s">
        <v>65</v>
      </c>
      <c r="B28" s="474"/>
      <c r="C28" s="474"/>
      <c r="D28" s="474"/>
      <c r="E28" s="474" t="s">
        <v>66</v>
      </c>
      <c r="F28" s="474"/>
      <c r="G28" s="474"/>
      <c r="H28" s="474" t="s">
        <v>67</v>
      </c>
      <c r="I28" s="474"/>
      <c r="J28" s="474"/>
      <c r="K28" s="474"/>
      <c r="L28" s="475"/>
      <c r="M28" s="479">
        <v>0.1</v>
      </c>
      <c r="N28" s="480"/>
      <c r="O28" s="481" t="str">
        <f>IF(S28="","",SUM(S28:Z28))</f>
        <v/>
      </c>
      <c r="P28" s="481"/>
      <c r="Q28" s="481"/>
      <c r="R28" s="481"/>
      <c r="S28" s="481" t="str">
        <f>IF($D$4="","",AF28)</f>
        <v/>
      </c>
      <c r="T28" s="481"/>
      <c r="U28" s="481"/>
      <c r="V28" s="481"/>
      <c r="W28" s="481" t="str">
        <f>IF(D4="","",IFERROR(VLOOKUP($AC$6,$AI$5:$AK$7,2),""))</f>
        <v/>
      </c>
      <c r="X28" s="481"/>
      <c r="Y28" s="481"/>
      <c r="Z28" s="482"/>
      <c r="AF28" s="483">
        <f>SUM(AG28:AL28)</f>
        <v>0</v>
      </c>
      <c r="AG28" s="483">
        <f>SUMIF($K$11:$L$24,$M$28,$S$11:$V$24)</f>
        <v>0</v>
      </c>
      <c r="AH28" s="483">
        <f>SUMIF($K$35:$L$60,$M$28,$S$35:$V$60)</f>
        <v>0</v>
      </c>
      <c r="AI28" s="483">
        <f>SUMIF($K$65:$L$90,$M$28,$S$65:$V$90)</f>
        <v>0</v>
      </c>
      <c r="AJ28" s="483">
        <f>SUMIF($K$95:$L$120,$M$28,$S$95:$V$120)</f>
        <v>0</v>
      </c>
      <c r="AK28" s="483">
        <f>SUMIF($K$125:$L$150,$M$28,$S$125:$V$150)</f>
        <v>0</v>
      </c>
      <c r="AL28" s="483">
        <f>SUMIF($K$155:$L$180,$M$28,$S$155:$V$180)</f>
        <v>0</v>
      </c>
    </row>
    <row r="29" spans="1:38" ht="18.75" customHeight="1">
      <c r="A29" s="474"/>
      <c r="B29" s="474"/>
      <c r="C29" s="474"/>
      <c r="D29" s="474"/>
      <c r="E29" s="474"/>
      <c r="F29" s="474"/>
      <c r="G29" s="474"/>
      <c r="H29" s="474"/>
      <c r="I29" s="474"/>
      <c r="J29" s="474"/>
      <c r="K29" s="474"/>
      <c r="L29" s="475"/>
      <c r="M29" s="484" t="s">
        <v>60</v>
      </c>
      <c r="N29" s="480"/>
      <c r="O29" s="481" t="str">
        <f>IF(S29="","",SUM(S29:Z29))</f>
        <v/>
      </c>
      <c r="P29" s="481"/>
      <c r="Q29" s="481"/>
      <c r="R29" s="481"/>
      <c r="S29" s="481" t="str">
        <f>IF($D$4="","",AF29)</f>
        <v/>
      </c>
      <c r="T29" s="481"/>
      <c r="U29" s="481"/>
      <c r="V29" s="481"/>
      <c r="W29" s="481" t="str">
        <f>IF(D4="","",IFERROR(VLOOKUP($AC$6,$AI$5:$AK$7,3),""))</f>
        <v/>
      </c>
      <c r="X29" s="481"/>
      <c r="Y29" s="481"/>
      <c r="Z29" s="482"/>
      <c r="AF29" s="483">
        <f>SUM(AG29:AL29)</f>
        <v>0</v>
      </c>
      <c r="AG29" s="483">
        <f>SUMIF($K$11:$L$24,$M$29,$S$11:$V$24)</f>
        <v>0</v>
      </c>
      <c r="AH29" s="483">
        <f>SUMIF($K$35:$L$60,$M$29,$S$35:$V$60)</f>
        <v>0</v>
      </c>
      <c r="AI29" s="483">
        <f>SUMIF($K$65:$L$90,$M$29,$S$65:$V$90)</f>
        <v>0</v>
      </c>
      <c r="AJ29" s="483">
        <f>SUMIF($K$95:$L$120,$M$29,$S$95:$V$120)</f>
        <v>0</v>
      </c>
      <c r="AK29" s="483">
        <f>SUMIF($K$125:$L$150,$M$29,$S$125:$V$150)</f>
        <v>0</v>
      </c>
      <c r="AL29" s="483">
        <f>SUMIF($K$155:$L$180,$M$29,$S$155:$V$180)</f>
        <v>0</v>
      </c>
    </row>
    <row r="30" spans="1:38" ht="18.75" customHeight="1" thickBot="1">
      <c r="A30" s="474"/>
      <c r="B30" s="474"/>
      <c r="C30" s="474"/>
      <c r="D30" s="474"/>
      <c r="E30" s="474"/>
      <c r="F30" s="474"/>
      <c r="G30" s="474"/>
      <c r="H30" s="474"/>
      <c r="I30" s="474"/>
      <c r="J30" s="474"/>
      <c r="K30" s="474"/>
      <c r="L30" s="475"/>
      <c r="M30" s="485" t="s">
        <v>37</v>
      </c>
      <c r="N30" s="462"/>
      <c r="O30" s="463" t="str">
        <f t="shared" ref="O30" si="2">IF(S30="","",SUM(S30:Z30))</f>
        <v/>
      </c>
      <c r="P30" s="463"/>
      <c r="Q30" s="463"/>
      <c r="R30" s="463"/>
      <c r="S30" s="463" t="str">
        <f t="shared" ref="S30" si="3">IF($D$4="","",AF30)</f>
        <v/>
      </c>
      <c r="T30" s="463"/>
      <c r="U30" s="463"/>
      <c r="V30" s="463"/>
      <c r="W30" s="463" t="str">
        <f>IF(D4="","",0)</f>
        <v/>
      </c>
      <c r="X30" s="463"/>
      <c r="Y30" s="463"/>
      <c r="Z30" s="486"/>
      <c r="AF30" s="487">
        <f>SUM(AG30:AL30)</f>
        <v>0</v>
      </c>
      <c r="AG30" s="487">
        <f>SUMIF($K$11:$L$24,"非課税",$S$11:$V$24)+SUMIF($K$11:$L$24,"不課税",$S$11:$V$24)</f>
        <v>0</v>
      </c>
      <c r="AH30" s="487">
        <f>SUMIF($K$35:$L$60,"非課税",$S$35:$V$60)+SUMIF($K$35:$L$60,"不課税",$S$35:$V$60)</f>
        <v>0</v>
      </c>
      <c r="AI30" s="487">
        <f>SUMIF($K$65:$L$90,"非課税",$S$65:$V$90)+SUMIF($K$65:$L$90,"不課税",$S$65:$V$90)</f>
        <v>0</v>
      </c>
      <c r="AJ30" s="487">
        <f>SUMIF($K$95:$L$120,"非課税",$S$95:$V$120)+SUMIF($K$95:$L$120,"不課税",$S$95:$V$120)</f>
        <v>0</v>
      </c>
      <c r="AK30" s="487">
        <f>SUMIF($K$150:$L$150,"非課税",$S$125:$V$150)+SUMIF($K$125:$L$150,"不課税",$S$125:$V$150)</f>
        <v>0</v>
      </c>
      <c r="AL30" s="487">
        <f>SUMIF($K$155:$L$180,"非課税",$S$155:$V$180)+SUMIF($K$155:$L$180,"不課税",$S$155:$V$180)</f>
        <v>0</v>
      </c>
    </row>
    <row r="31" spans="1:38" ht="18.75" customHeight="1" thickBot="1">
      <c r="A31" s="474"/>
      <c r="B31" s="474"/>
      <c r="C31" s="474"/>
      <c r="D31" s="474"/>
      <c r="E31" s="474"/>
      <c r="F31" s="474"/>
      <c r="G31" s="474"/>
      <c r="H31" s="474"/>
      <c r="I31" s="474"/>
      <c r="J31" s="474"/>
      <c r="K31" s="474"/>
      <c r="M31" s="488" t="s">
        <v>15</v>
      </c>
      <c r="N31" s="489"/>
      <c r="O31" s="490">
        <f>SUM(O28:R30)</f>
        <v>0</v>
      </c>
      <c r="P31" s="491"/>
      <c r="Q31" s="491"/>
      <c r="R31" s="491"/>
      <c r="S31" s="492">
        <f>SUM(S28:V30)</f>
        <v>0</v>
      </c>
      <c r="T31" s="492"/>
      <c r="U31" s="492"/>
      <c r="V31" s="492"/>
      <c r="W31" s="492">
        <f>SUM(W28:Z30)</f>
        <v>0</v>
      </c>
      <c r="X31" s="492"/>
      <c r="Y31" s="492"/>
      <c r="Z31" s="493"/>
      <c r="AB31" s="494"/>
    </row>
    <row r="32" spans="1:38" ht="21.75" customHeight="1" thickBot="1">
      <c r="A32" s="495" t="s">
        <v>36</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377"/>
    </row>
    <row r="33" spans="1:37" ht="24.75" customHeight="1" thickBot="1">
      <c r="A33" s="496"/>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7" t="str">
        <f>IF(AF34=1,AF33,"")</f>
        <v/>
      </c>
      <c r="AA33" s="377"/>
      <c r="AF33" s="382" t="s">
        <v>123</v>
      </c>
    </row>
    <row r="34" spans="1:37" ht="18.75" customHeight="1" thickBot="1">
      <c r="A34" s="498" t="s">
        <v>2</v>
      </c>
      <c r="B34" s="452"/>
      <c r="C34" s="452"/>
      <c r="D34" s="452"/>
      <c r="E34" s="452"/>
      <c r="F34" s="452"/>
      <c r="G34" s="452"/>
      <c r="H34" s="452"/>
      <c r="I34" s="452"/>
      <c r="J34" s="499"/>
      <c r="K34" s="447" t="s">
        <v>63</v>
      </c>
      <c r="L34" s="447"/>
      <c r="M34" s="447" t="s">
        <v>39</v>
      </c>
      <c r="N34" s="447"/>
      <c r="O34" s="447" t="s">
        <v>38</v>
      </c>
      <c r="P34" s="447"/>
      <c r="Q34" s="447" t="s">
        <v>3</v>
      </c>
      <c r="R34" s="447"/>
      <c r="S34" s="447" t="s">
        <v>68</v>
      </c>
      <c r="T34" s="447"/>
      <c r="U34" s="447"/>
      <c r="V34" s="447"/>
      <c r="W34" s="451" t="s">
        <v>40</v>
      </c>
      <c r="X34" s="452"/>
      <c r="Y34" s="452"/>
      <c r="Z34" s="453"/>
      <c r="AF34" s="382">
        <f>IF((SUM(AF35:AF60)&gt;=1),1,2)</f>
        <v>2</v>
      </c>
      <c r="AI34" s="400"/>
      <c r="AK34" s="375" t="s">
        <v>82</v>
      </c>
    </row>
    <row r="35" spans="1:37" ht="18.75" hidden="1" customHeight="1" outlineLevel="1">
      <c r="A35" s="500"/>
      <c r="B35" s="501"/>
      <c r="C35" s="501"/>
      <c r="D35" s="501"/>
      <c r="E35" s="501"/>
      <c r="F35" s="501"/>
      <c r="G35" s="501"/>
      <c r="H35" s="501"/>
      <c r="I35" s="501"/>
      <c r="J35" s="502"/>
      <c r="K35" s="503"/>
      <c r="L35" s="504"/>
      <c r="M35" s="505"/>
      <c r="N35" s="505"/>
      <c r="O35" s="505"/>
      <c r="P35" s="505"/>
      <c r="Q35" s="506"/>
      <c r="R35" s="507"/>
      <c r="S35" s="508" t="str">
        <f>IF(A35="","",AK35)</f>
        <v/>
      </c>
      <c r="T35" s="471"/>
      <c r="U35" s="471"/>
      <c r="V35" s="509"/>
      <c r="W35" s="510"/>
      <c r="X35" s="511"/>
      <c r="Y35" s="511"/>
      <c r="Z35" s="512"/>
      <c r="AK35" s="437">
        <f>IF($AC$6=$AI$5,ROUND((M35*Q35),0),IF($AC$6=$AI$6,ROUNDDOWN((M35*Q35),0),IF($AC$6=$AI$7,ROUNDUP((M35*Q35),0),"")))</f>
        <v>0</v>
      </c>
    </row>
    <row r="36" spans="1:37" ht="18.75" customHeight="1" collapsed="1">
      <c r="A36" s="443"/>
      <c r="B36" s="444"/>
      <c r="C36" s="444"/>
      <c r="D36" s="444"/>
      <c r="E36" s="444"/>
      <c r="F36" s="444"/>
      <c r="G36" s="444"/>
      <c r="H36" s="444"/>
      <c r="I36" s="444"/>
      <c r="J36" s="445"/>
      <c r="K36" s="446"/>
      <c r="L36" s="447"/>
      <c r="M36" s="448"/>
      <c r="N36" s="448"/>
      <c r="O36" s="447"/>
      <c r="P36" s="447"/>
      <c r="Q36" s="513"/>
      <c r="R36" s="514"/>
      <c r="S36" s="508" t="str">
        <f>IF(A36="","",AK36)</f>
        <v/>
      </c>
      <c r="T36" s="471"/>
      <c r="U36" s="471"/>
      <c r="V36" s="509"/>
      <c r="W36" s="451"/>
      <c r="X36" s="452"/>
      <c r="Y36" s="452"/>
      <c r="Z36" s="453"/>
      <c r="AF36" s="375">
        <f>26-COUNTBLANK(A36:Z36)</f>
        <v>0</v>
      </c>
      <c r="AK36" s="437">
        <f t="shared" ref="AK36:AK61" si="4">IF($AC$6=$AI$5,ROUND((M36*Q36),0),IF($AC$6=$AI$6,ROUNDDOWN((M36*Q36),0),IF($AC$6=$AI$7,ROUNDUP((M36*Q36),0),"")))</f>
        <v>0</v>
      </c>
    </row>
    <row r="37" spans="1:37" ht="18.75" customHeight="1">
      <c r="A37" s="443"/>
      <c r="B37" s="444"/>
      <c r="C37" s="444"/>
      <c r="D37" s="444"/>
      <c r="E37" s="444"/>
      <c r="F37" s="444"/>
      <c r="G37" s="444"/>
      <c r="H37" s="444"/>
      <c r="I37" s="444"/>
      <c r="J37" s="445"/>
      <c r="K37" s="446"/>
      <c r="L37" s="447"/>
      <c r="M37" s="447"/>
      <c r="N37" s="447"/>
      <c r="O37" s="447"/>
      <c r="P37" s="447"/>
      <c r="Q37" s="513"/>
      <c r="R37" s="514"/>
      <c r="S37" s="508" t="str">
        <f t="shared" ref="S37:S59" si="5">IF(A37="","",AK37)</f>
        <v/>
      </c>
      <c r="T37" s="471"/>
      <c r="U37" s="471"/>
      <c r="V37" s="509"/>
      <c r="W37" s="451"/>
      <c r="X37" s="452"/>
      <c r="Y37" s="452"/>
      <c r="Z37" s="453"/>
      <c r="AF37" s="375">
        <f t="shared" ref="AF37:AF59" si="6">26-COUNTBLANK(A37:Z37)</f>
        <v>0</v>
      </c>
      <c r="AK37" s="437">
        <f t="shared" si="4"/>
        <v>0</v>
      </c>
    </row>
    <row r="38" spans="1:37" ht="18.75" customHeight="1">
      <c r="A38" s="443"/>
      <c r="B38" s="444"/>
      <c r="C38" s="444"/>
      <c r="D38" s="444"/>
      <c r="E38" s="444"/>
      <c r="F38" s="444"/>
      <c r="G38" s="444"/>
      <c r="H38" s="444"/>
      <c r="I38" s="444"/>
      <c r="J38" s="445"/>
      <c r="K38" s="446"/>
      <c r="L38" s="447"/>
      <c r="M38" s="447"/>
      <c r="N38" s="447"/>
      <c r="O38" s="447"/>
      <c r="P38" s="447"/>
      <c r="Q38" s="513"/>
      <c r="R38" s="514"/>
      <c r="S38" s="508" t="str">
        <f t="shared" si="5"/>
        <v/>
      </c>
      <c r="T38" s="471"/>
      <c r="U38" s="471"/>
      <c r="V38" s="509"/>
      <c r="W38" s="451"/>
      <c r="X38" s="452"/>
      <c r="Y38" s="452"/>
      <c r="Z38" s="453"/>
      <c r="AF38" s="375">
        <f t="shared" si="6"/>
        <v>0</v>
      </c>
      <c r="AK38" s="437">
        <f t="shared" si="4"/>
        <v>0</v>
      </c>
    </row>
    <row r="39" spans="1:37" ht="18.75" customHeight="1">
      <c r="A39" s="443"/>
      <c r="B39" s="444"/>
      <c r="C39" s="444"/>
      <c r="D39" s="444"/>
      <c r="E39" s="444"/>
      <c r="F39" s="444"/>
      <c r="G39" s="444"/>
      <c r="H39" s="444"/>
      <c r="I39" s="444"/>
      <c r="J39" s="445"/>
      <c r="K39" s="446"/>
      <c r="L39" s="447"/>
      <c r="M39" s="447"/>
      <c r="N39" s="447"/>
      <c r="O39" s="447"/>
      <c r="P39" s="447"/>
      <c r="Q39" s="513"/>
      <c r="R39" s="514"/>
      <c r="S39" s="508" t="str">
        <f t="shared" si="5"/>
        <v/>
      </c>
      <c r="T39" s="471"/>
      <c r="U39" s="471"/>
      <c r="V39" s="509"/>
      <c r="W39" s="451"/>
      <c r="X39" s="452"/>
      <c r="Y39" s="452"/>
      <c r="Z39" s="453"/>
      <c r="AF39" s="375">
        <f t="shared" si="6"/>
        <v>0</v>
      </c>
      <c r="AK39" s="437">
        <f t="shared" si="4"/>
        <v>0</v>
      </c>
    </row>
    <row r="40" spans="1:37" ht="18.75" customHeight="1">
      <c r="A40" s="443"/>
      <c r="B40" s="444"/>
      <c r="C40" s="444"/>
      <c r="D40" s="444"/>
      <c r="E40" s="444"/>
      <c r="F40" s="444"/>
      <c r="G40" s="444"/>
      <c r="H40" s="444"/>
      <c r="I40" s="444"/>
      <c r="J40" s="445"/>
      <c r="K40" s="446"/>
      <c r="L40" s="447"/>
      <c r="M40" s="447"/>
      <c r="N40" s="447"/>
      <c r="O40" s="447"/>
      <c r="P40" s="447"/>
      <c r="Q40" s="513"/>
      <c r="R40" s="514"/>
      <c r="S40" s="508" t="str">
        <f t="shared" si="5"/>
        <v/>
      </c>
      <c r="T40" s="471"/>
      <c r="U40" s="471"/>
      <c r="V40" s="509"/>
      <c r="W40" s="451"/>
      <c r="X40" s="452"/>
      <c r="Y40" s="452"/>
      <c r="Z40" s="453"/>
      <c r="AF40" s="375">
        <f t="shared" si="6"/>
        <v>0</v>
      </c>
      <c r="AK40" s="437">
        <f t="shared" si="4"/>
        <v>0</v>
      </c>
    </row>
    <row r="41" spans="1:37" ht="18.75" customHeight="1">
      <c r="A41" s="443"/>
      <c r="B41" s="444"/>
      <c r="C41" s="444"/>
      <c r="D41" s="444"/>
      <c r="E41" s="444"/>
      <c r="F41" s="444"/>
      <c r="G41" s="444"/>
      <c r="H41" s="444"/>
      <c r="I41" s="444"/>
      <c r="J41" s="445"/>
      <c r="K41" s="446"/>
      <c r="L41" s="447"/>
      <c r="M41" s="447"/>
      <c r="N41" s="447"/>
      <c r="O41" s="447"/>
      <c r="P41" s="447"/>
      <c r="Q41" s="513"/>
      <c r="R41" s="514"/>
      <c r="S41" s="508" t="str">
        <f t="shared" si="5"/>
        <v/>
      </c>
      <c r="T41" s="471"/>
      <c r="U41" s="471"/>
      <c r="V41" s="509"/>
      <c r="W41" s="451"/>
      <c r="X41" s="452"/>
      <c r="Y41" s="452"/>
      <c r="Z41" s="453"/>
      <c r="AF41" s="375">
        <f t="shared" si="6"/>
        <v>0</v>
      </c>
      <c r="AK41" s="437">
        <f t="shared" si="4"/>
        <v>0</v>
      </c>
    </row>
    <row r="42" spans="1:37" ht="18.75" customHeight="1">
      <c r="A42" s="443"/>
      <c r="B42" s="444"/>
      <c r="C42" s="444"/>
      <c r="D42" s="444"/>
      <c r="E42" s="444"/>
      <c r="F42" s="444"/>
      <c r="G42" s="444"/>
      <c r="H42" s="444"/>
      <c r="I42" s="444"/>
      <c r="J42" s="445"/>
      <c r="K42" s="446"/>
      <c r="L42" s="447"/>
      <c r="M42" s="447"/>
      <c r="N42" s="447"/>
      <c r="O42" s="447"/>
      <c r="P42" s="447"/>
      <c r="Q42" s="513"/>
      <c r="R42" s="514"/>
      <c r="S42" s="508" t="str">
        <f t="shared" si="5"/>
        <v/>
      </c>
      <c r="T42" s="471"/>
      <c r="U42" s="471"/>
      <c r="V42" s="509"/>
      <c r="W42" s="451"/>
      <c r="X42" s="452"/>
      <c r="Y42" s="452"/>
      <c r="Z42" s="453"/>
      <c r="AF42" s="375">
        <f t="shared" si="6"/>
        <v>0</v>
      </c>
      <c r="AK42" s="437">
        <f t="shared" si="4"/>
        <v>0</v>
      </c>
    </row>
    <row r="43" spans="1:37" ht="18.75" customHeight="1">
      <c r="A43" s="443"/>
      <c r="B43" s="444"/>
      <c r="C43" s="444"/>
      <c r="D43" s="444"/>
      <c r="E43" s="444"/>
      <c r="F43" s="444"/>
      <c r="G43" s="444"/>
      <c r="H43" s="444"/>
      <c r="I43" s="444"/>
      <c r="J43" s="445"/>
      <c r="K43" s="446"/>
      <c r="L43" s="447"/>
      <c r="M43" s="447"/>
      <c r="N43" s="447"/>
      <c r="O43" s="447"/>
      <c r="P43" s="447"/>
      <c r="Q43" s="513"/>
      <c r="R43" s="514"/>
      <c r="S43" s="508" t="str">
        <f t="shared" si="5"/>
        <v/>
      </c>
      <c r="T43" s="471"/>
      <c r="U43" s="471"/>
      <c r="V43" s="509"/>
      <c r="W43" s="451"/>
      <c r="X43" s="452"/>
      <c r="Y43" s="452"/>
      <c r="Z43" s="453"/>
      <c r="AF43" s="375">
        <f t="shared" si="6"/>
        <v>0</v>
      </c>
      <c r="AK43" s="437">
        <f t="shared" si="4"/>
        <v>0</v>
      </c>
    </row>
    <row r="44" spans="1:37" ht="18.75" customHeight="1">
      <c r="A44" s="443"/>
      <c r="B44" s="444"/>
      <c r="C44" s="444"/>
      <c r="D44" s="444"/>
      <c r="E44" s="444"/>
      <c r="F44" s="444"/>
      <c r="G44" s="444"/>
      <c r="H44" s="444"/>
      <c r="I44" s="444"/>
      <c r="J44" s="445"/>
      <c r="K44" s="446"/>
      <c r="L44" s="447"/>
      <c r="M44" s="447"/>
      <c r="N44" s="447"/>
      <c r="O44" s="447"/>
      <c r="P44" s="447"/>
      <c r="Q44" s="513"/>
      <c r="R44" s="514"/>
      <c r="S44" s="508" t="str">
        <f t="shared" si="5"/>
        <v/>
      </c>
      <c r="T44" s="471"/>
      <c r="U44" s="471"/>
      <c r="V44" s="509"/>
      <c r="W44" s="451"/>
      <c r="X44" s="452"/>
      <c r="Y44" s="452"/>
      <c r="Z44" s="453"/>
      <c r="AF44" s="375">
        <f t="shared" si="6"/>
        <v>0</v>
      </c>
      <c r="AK44" s="437">
        <f t="shared" si="4"/>
        <v>0</v>
      </c>
    </row>
    <row r="45" spans="1:37" ht="18.75" customHeight="1">
      <c r="A45" s="443"/>
      <c r="B45" s="444"/>
      <c r="C45" s="444"/>
      <c r="D45" s="444"/>
      <c r="E45" s="444"/>
      <c r="F45" s="444"/>
      <c r="G45" s="444"/>
      <c r="H45" s="444"/>
      <c r="I45" s="444"/>
      <c r="J45" s="445"/>
      <c r="K45" s="446"/>
      <c r="L45" s="447"/>
      <c r="M45" s="447"/>
      <c r="N45" s="447"/>
      <c r="O45" s="447"/>
      <c r="P45" s="447"/>
      <c r="Q45" s="513"/>
      <c r="R45" s="514"/>
      <c r="S45" s="508" t="str">
        <f t="shared" si="5"/>
        <v/>
      </c>
      <c r="T45" s="471"/>
      <c r="U45" s="471"/>
      <c r="V45" s="509"/>
      <c r="W45" s="451"/>
      <c r="X45" s="452"/>
      <c r="Y45" s="452"/>
      <c r="Z45" s="453"/>
      <c r="AF45" s="375">
        <f t="shared" si="6"/>
        <v>0</v>
      </c>
      <c r="AK45" s="437">
        <f t="shared" si="4"/>
        <v>0</v>
      </c>
    </row>
    <row r="46" spans="1:37" ht="18.75" customHeight="1">
      <c r="A46" s="443"/>
      <c r="B46" s="444"/>
      <c r="C46" s="444"/>
      <c r="D46" s="444"/>
      <c r="E46" s="444"/>
      <c r="F46" s="444"/>
      <c r="G46" s="444"/>
      <c r="H46" s="444"/>
      <c r="I46" s="444"/>
      <c r="J46" s="445"/>
      <c r="K46" s="446"/>
      <c r="L46" s="447"/>
      <c r="M46" s="447"/>
      <c r="N46" s="447"/>
      <c r="O46" s="447"/>
      <c r="P46" s="447"/>
      <c r="Q46" s="513"/>
      <c r="R46" s="514"/>
      <c r="S46" s="508" t="str">
        <f t="shared" si="5"/>
        <v/>
      </c>
      <c r="T46" s="471"/>
      <c r="U46" s="471"/>
      <c r="V46" s="509"/>
      <c r="W46" s="451"/>
      <c r="X46" s="452"/>
      <c r="Y46" s="452"/>
      <c r="Z46" s="453"/>
      <c r="AF46" s="375">
        <f t="shared" si="6"/>
        <v>0</v>
      </c>
      <c r="AK46" s="437">
        <f t="shared" si="4"/>
        <v>0</v>
      </c>
    </row>
    <row r="47" spans="1:37" ht="18.75" customHeight="1">
      <c r="A47" s="443"/>
      <c r="B47" s="444"/>
      <c r="C47" s="444"/>
      <c r="D47" s="444"/>
      <c r="E47" s="444"/>
      <c r="F47" s="444"/>
      <c r="G47" s="444"/>
      <c r="H47" s="444"/>
      <c r="I47" s="444"/>
      <c r="J47" s="445"/>
      <c r="K47" s="446"/>
      <c r="L47" s="447"/>
      <c r="M47" s="447"/>
      <c r="N47" s="447"/>
      <c r="O47" s="447"/>
      <c r="P47" s="447"/>
      <c r="Q47" s="513"/>
      <c r="R47" s="514"/>
      <c r="S47" s="508" t="str">
        <f t="shared" si="5"/>
        <v/>
      </c>
      <c r="T47" s="471"/>
      <c r="U47" s="471"/>
      <c r="V47" s="509"/>
      <c r="W47" s="451"/>
      <c r="X47" s="452"/>
      <c r="Y47" s="452"/>
      <c r="Z47" s="453"/>
      <c r="AF47" s="375">
        <f t="shared" si="6"/>
        <v>0</v>
      </c>
      <c r="AK47" s="437">
        <f t="shared" si="4"/>
        <v>0</v>
      </c>
    </row>
    <row r="48" spans="1:37" ht="18.75" customHeight="1">
      <c r="A48" s="443"/>
      <c r="B48" s="444"/>
      <c r="C48" s="444"/>
      <c r="D48" s="444"/>
      <c r="E48" s="444"/>
      <c r="F48" s="444"/>
      <c r="G48" s="444"/>
      <c r="H48" s="444"/>
      <c r="I48" s="444"/>
      <c r="J48" s="445"/>
      <c r="K48" s="446"/>
      <c r="L48" s="447"/>
      <c r="M48" s="447"/>
      <c r="N48" s="447"/>
      <c r="O48" s="447"/>
      <c r="P48" s="447"/>
      <c r="Q48" s="513"/>
      <c r="R48" s="514"/>
      <c r="S48" s="508" t="str">
        <f t="shared" si="5"/>
        <v/>
      </c>
      <c r="T48" s="471"/>
      <c r="U48" s="471"/>
      <c r="V48" s="509"/>
      <c r="W48" s="451"/>
      <c r="X48" s="452"/>
      <c r="Y48" s="452"/>
      <c r="Z48" s="453"/>
      <c r="AF48" s="375">
        <f t="shared" si="6"/>
        <v>0</v>
      </c>
      <c r="AK48" s="437">
        <f t="shared" si="4"/>
        <v>0</v>
      </c>
    </row>
    <row r="49" spans="1:37" ht="18.75" customHeight="1">
      <c r="A49" s="443"/>
      <c r="B49" s="444"/>
      <c r="C49" s="444"/>
      <c r="D49" s="444"/>
      <c r="E49" s="444"/>
      <c r="F49" s="444"/>
      <c r="G49" s="444"/>
      <c r="H49" s="444"/>
      <c r="I49" s="444"/>
      <c r="J49" s="445"/>
      <c r="K49" s="446"/>
      <c r="L49" s="447"/>
      <c r="M49" s="447"/>
      <c r="N49" s="447"/>
      <c r="O49" s="447"/>
      <c r="P49" s="447"/>
      <c r="Q49" s="513"/>
      <c r="R49" s="514"/>
      <c r="S49" s="508" t="str">
        <f t="shared" si="5"/>
        <v/>
      </c>
      <c r="T49" s="471"/>
      <c r="U49" s="471"/>
      <c r="V49" s="509"/>
      <c r="W49" s="451"/>
      <c r="X49" s="452"/>
      <c r="Y49" s="452"/>
      <c r="Z49" s="453"/>
      <c r="AF49" s="375">
        <f t="shared" si="6"/>
        <v>0</v>
      </c>
      <c r="AK49" s="437">
        <f t="shared" si="4"/>
        <v>0</v>
      </c>
    </row>
    <row r="50" spans="1:37" ht="18.75" customHeight="1">
      <c r="A50" s="443"/>
      <c r="B50" s="444"/>
      <c r="C50" s="444"/>
      <c r="D50" s="444"/>
      <c r="E50" s="444"/>
      <c r="F50" s="444"/>
      <c r="G50" s="444"/>
      <c r="H50" s="444"/>
      <c r="I50" s="444"/>
      <c r="J50" s="445"/>
      <c r="K50" s="446"/>
      <c r="L50" s="447"/>
      <c r="M50" s="447"/>
      <c r="N50" s="447"/>
      <c r="O50" s="447"/>
      <c r="P50" s="447"/>
      <c r="Q50" s="513"/>
      <c r="R50" s="514"/>
      <c r="S50" s="508" t="str">
        <f t="shared" si="5"/>
        <v/>
      </c>
      <c r="T50" s="471"/>
      <c r="U50" s="471"/>
      <c r="V50" s="509"/>
      <c r="W50" s="451"/>
      <c r="X50" s="452"/>
      <c r="Y50" s="452"/>
      <c r="Z50" s="453"/>
      <c r="AF50" s="375">
        <f t="shared" si="6"/>
        <v>0</v>
      </c>
      <c r="AK50" s="437">
        <f t="shared" si="4"/>
        <v>0</v>
      </c>
    </row>
    <row r="51" spans="1:37" ht="18.75" customHeight="1">
      <c r="A51" s="443"/>
      <c r="B51" s="444"/>
      <c r="C51" s="444"/>
      <c r="D51" s="444"/>
      <c r="E51" s="444"/>
      <c r="F51" s="444"/>
      <c r="G51" s="444"/>
      <c r="H51" s="444"/>
      <c r="I51" s="444"/>
      <c r="J51" s="445"/>
      <c r="K51" s="446"/>
      <c r="L51" s="447"/>
      <c r="M51" s="447"/>
      <c r="N51" s="447"/>
      <c r="O51" s="447"/>
      <c r="P51" s="447"/>
      <c r="Q51" s="513"/>
      <c r="R51" s="514"/>
      <c r="S51" s="508" t="str">
        <f t="shared" si="5"/>
        <v/>
      </c>
      <c r="T51" s="471"/>
      <c r="U51" s="471"/>
      <c r="V51" s="509"/>
      <c r="W51" s="451"/>
      <c r="X51" s="452"/>
      <c r="Y51" s="452"/>
      <c r="Z51" s="453"/>
      <c r="AF51" s="375">
        <f t="shared" si="6"/>
        <v>0</v>
      </c>
      <c r="AK51" s="437">
        <f t="shared" si="4"/>
        <v>0</v>
      </c>
    </row>
    <row r="52" spans="1:37" ht="18.75" customHeight="1">
      <c r="A52" s="443"/>
      <c r="B52" s="444"/>
      <c r="C52" s="444"/>
      <c r="D52" s="444"/>
      <c r="E52" s="444"/>
      <c r="F52" s="444"/>
      <c r="G52" s="444"/>
      <c r="H52" s="444"/>
      <c r="I52" s="444"/>
      <c r="J52" s="445"/>
      <c r="K52" s="446"/>
      <c r="L52" s="447"/>
      <c r="M52" s="447"/>
      <c r="N52" s="447"/>
      <c r="O52" s="447"/>
      <c r="P52" s="447"/>
      <c r="Q52" s="513"/>
      <c r="R52" s="514"/>
      <c r="S52" s="508" t="str">
        <f t="shared" si="5"/>
        <v/>
      </c>
      <c r="T52" s="471"/>
      <c r="U52" s="471"/>
      <c r="V52" s="509"/>
      <c r="W52" s="451"/>
      <c r="X52" s="452"/>
      <c r="Y52" s="452"/>
      <c r="Z52" s="453"/>
      <c r="AF52" s="375">
        <f t="shared" si="6"/>
        <v>0</v>
      </c>
      <c r="AK52" s="437">
        <f t="shared" si="4"/>
        <v>0</v>
      </c>
    </row>
    <row r="53" spans="1:37" ht="18.75" customHeight="1">
      <c r="A53" s="443"/>
      <c r="B53" s="444"/>
      <c r="C53" s="444"/>
      <c r="D53" s="444"/>
      <c r="E53" s="444"/>
      <c r="F53" s="444"/>
      <c r="G53" s="444"/>
      <c r="H53" s="444"/>
      <c r="I53" s="444"/>
      <c r="J53" s="445"/>
      <c r="K53" s="446"/>
      <c r="L53" s="447"/>
      <c r="M53" s="447"/>
      <c r="N53" s="447"/>
      <c r="O53" s="447"/>
      <c r="P53" s="447"/>
      <c r="Q53" s="513"/>
      <c r="R53" s="514"/>
      <c r="S53" s="508" t="str">
        <f t="shared" si="5"/>
        <v/>
      </c>
      <c r="T53" s="471"/>
      <c r="U53" s="471"/>
      <c r="V53" s="509"/>
      <c r="W53" s="451"/>
      <c r="X53" s="452"/>
      <c r="Y53" s="452"/>
      <c r="Z53" s="453"/>
      <c r="AF53" s="375">
        <f t="shared" si="6"/>
        <v>0</v>
      </c>
      <c r="AK53" s="437">
        <f t="shared" si="4"/>
        <v>0</v>
      </c>
    </row>
    <row r="54" spans="1:37" ht="18.75" customHeight="1">
      <c r="A54" s="443"/>
      <c r="B54" s="444"/>
      <c r="C54" s="444"/>
      <c r="D54" s="444"/>
      <c r="E54" s="444"/>
      <c r="F54" s="444"/>
      <c r="G54" s="444"/>
      <c r="H54" s="444"/>
      <c r="I54" s="444"/>
      <c r="J54" s="445"/>
      <c r="K54" s="446"/>
      <c r="L54" s="447"/>
      <c r="M54" s="447"/>
      <c r="N54" s="447"/>
      <c r="O54" s="447"/>
      <c r="P54" s="447"/>
      <c r="Q54" s="513"/>
      <c r="R54" s="514"/>
      <c r="S54" s="508" t="str">
        <f t="shared" si="5"/>
        <v/>
      </c>
      <c r="T54" s="471"/>
      <c r="U54" s="471"/>
      <c r="V54" s="509"/>
      <c r="W54" s="451"/>
      <c r="X54" s="452"/>
      <c r="Y54" s="452"/>
      <c r="Z54" s="453"/>
      <c r="AF54" s="375">
        <f t="shared" si="6"/>
        <v>0</v>
      </c>
      <c r="AK54" s="437">
        <f t="shared" si="4"/>
        <v>0</v>
      </c>
    </row>
    <row r="55" spans="1:37" ht="18.75" customHeight="1">
      <c r="A55" s="443"/>
      <c r="B55" s="444"/>
      <c r="C55" s="444"/>
      <c r="D55" s="444"/>
      <c r="E55" s="444"/>
      <c r="F55" s="444"/>
      <c r="G55" s="444"/>
      <c r="H55" s="444"/>
      <c r="I55" s="444"/>
      <c r="J55" s="445"/>
      <c r="K55" s="446"/>
      <c r="L55" s="447"/>
      <c r="M55" s="447"/>
      <c r="N55" s="447"/>
      <c r="O55" s="447"/>
      <c r="P55" s="447"/>
      <c r="Q55" s="513"/>
      <c r="R55" s="514"/>
      <c r="S55" s="508" t="str">
        <f t="shared" si="5"/>
        <v/>
      </c>
      <c r="T55" s="471"/>
      <c r="U55" s="471"/>
      <c r="V55" s="509"/>
      <c r="W55" s="451"/>
      <c r="X55" s="452"/>
      <c r="Y55" s="452"/>
      <c r="Z55" s="453"/>
      <c r="AF55" s="375">
        <f t="shared" si="6"/>
        <v>0</v>
      </c>
      <c r="AK55" s="437">
        <f t="shared" si="4"/>
        <v>0</v>
      </c>
    </row>
    <row r="56" spans="1:37" ht="18.75" customHeight="1">
      <c r="A56" s="443"/>
      <c r="B56" s="444"/>
      <c r="C56" s="444"/>
      <c r="D56" s="444"/>
      <c r="E56" s="444"/>
      <c r="F56" s="444"/>
      <c r="G56" s="444"/>
      <c r="H56" s="444"/>
      <c r="I56" s="444"/>
      <c r="J56" s="445"/>
      <c r="K56" s="446"/>
      <c r="L56" s="447"/>
      <c r="M56" s="447"/>
      <c r="N56" s="447"/>
      <c r="O56" s="447"/>
      <c r="P56" s="447"/>
      <c r="Q56" s="513"/>
      <c r="R56" s="514"/>
      <c r="S56" s="508" t="str">
        <f t="shared" si="5"/>
        <v/>
      </c>
      <c r="T56" s="471"/>
      <c r="U56" s="471"/>
      <c r="V56" s="509"/>
      <c r="W56" s="451"/>
      <c r="X56" s="452"/>
      <c r="Y56" s="452"/>
      <c r="Z56" s="453"/>
      <c r="AF56" s="375">
        <f t="shared" si="6"/>
        <v>0</v>
      </c>
      <c r="AK56" s="437">
        <f t="shared" si="4"/>
        <v>0</v>
      </c>
    </row>
    <row r="57" spans="1:37" ht="18.75" customHeight="1">
      <c r="A57" s="443"/>
      <c r="B57" s="444"/>
      <c r="C57" s="444"/>
      <c r="D57" s="444"/>
      <c r="E57" s="444"/>
      <c r="F57" s="444"/>
      <c r="G57" s="444"/>
      <c r="H57" s="444"/>
      <c r="I57" s="444"/>
      <c r="J57" s="445"/>
      <c r="K57" s="446"/>
      <c r="L57" s="447"/>
      <c r="M57" s="447"/>
      <c r="N57" s="447"/>
      <c r="O57" s="447"/>
      <c r="P57" s="447"/>
      <c r="Q57" s="513"/>
      <c r="R57" s="514"/>
      <c r="S57" s="508" t="str">
        <f t="shared" si="5"/>
        <v/>
      </c>
      <c r="T57" s="471"/>
      <c r="U57" s="471"/>
      <c r="V57" s="509"/>
      <c r="W57" s="451"/>
      <c r="X57" s="452"/>
      <c r="Y57" s="452"/>
      <c r="Z57" s="453"/>
      <c r="AF57" s="375">
        <f t="shared" si="6"/>
        <v>0</v>
      </c>
      <c r="AK57" s="437">
        <f t="shared" si="4"/>
        <v>0</v>
      </c>
    </row>
    <row r="58" spans="1:37" ht="18.75" customHeight="1">
      <c r="A58" s="443"/>
      <c r="B58" s="444"/>
      <c r="C58" s="444"/>
      <c r="D58" s="444"/>
      <c r="E58" s="444"/>
      <c r="F58" s="444"/>
      <c r="G58" s="444"/>
      <c r="H58" s="444"/>
      <c r="I58" s="444"/>
      <c r="J58" s="445"/>
      <c r="K58" s="446"/>
      <c r="L58" s="447"/>
      <c r="M58" s="447"/>
      <c r="N58" s="447"/>
      <c r="O58" s="447"/>
      <c r="P58" s="447"/>
      <c r="Q58" s="513"/>
      <c r="R58" s="514"/>
      <c r="S58" s="508" t="str">
        <f t="shared" si="5"/>
        <v/>
      </c>
      <c r="T58" s="471"/>
      <c r="U58" s="471"/>
      <c r="V58" s="509"/>
      <c r="W58" s="451"/>
      <c r="X58" s="452"/>
      <c r="Y58" s="452"/>
      <c r="Z58" s="453"/>
      <c r="AF58" s="375">
        <f t="shared" si="6"/>
        <v>0</v>
      </c>
      <c r="AK58" s="437">
        <f t="shared" si="4"/>
        <v>0</v>
      </c>
    </row>
    <row r="59" spans="1:37" ht="18.75" customHeight="1">
      <c r="A59" s="443"/>
      <c r="B59" s="444"/>
      <c r="C59" s="444"/>
      <c r="D59" s="444"/>
      <c r="E59" s="444"/>
      <c r="F59" s="444"/>
      <c r="G59" s="444"/>
      <c r="H59" s="444"/>
      <c r="I59" s="444"/>
      <c r="J59" s="445"/>
      <c r="K59" s="446"/>
      <c r="L59" s="447"/>
      <c r="M59" s="447"/>
      <c r="N59" s="447"/>
      <c r="O59" s="447"/>
      <c r="P59" s="447"/>
      <c r="Q59" s="513"/>
      <c r="R59" s="514"/>
      <c r="S59" s="508" t="str">
        <f t="shared" si="5"/>
        <v/>
      </c>
      <c r="T59" s="471"/>
      <c r="U59" s="471"/>
      <c r="V59" s="509"/>
      <c r="W59" s="451"/>
      <c r="X59" s="452"/>
      <c r="Y59" s="452"/>
      <c r="Z59" s="453"/>
      <c r="AF59" s="375">
        <f t="shared" si="6"/>
        <v>0</v>
      </c>
      <c r="AK59" s="437">
        <f t="shared" si="4"/>
        <v>0</v>
      </c>
    </row>
    <row r="60" spans="1:37" ht="18.75" hidden="1" customHeight="1" outlineLevel="1">
      <c r="A60" s="443"/>
      <c r="B60" s="444"/>
      <c r="C60" s="444"/>
      <c r="D60" s="444"/>
      <c r="E60" s="444"/>
      <c r="F60" s="444"/>
      <c r="G60" s="444"/>
      <c r="H60" s="444"/>
      <c r="I60" s="444"/>
      <c r="J60" s="445"/>
      <c r="K60" s="446"/>
      <c r="L60" s="447"/>
      <c r="M60" s="447"/>
      <c r="N60" s="447"/>
      <c r="O60" s="447"/>
      <c r="P60" s="447"/>
      <c r="Q60" s="513"/>
      <c r="R60" s="514"/>
      <c r="S60" s="508" t="str">
        <f t="shared" ref="S60" si="7">IF(A60="","",AK60)</f>
        <v/>
      </c>
      <c r="T60" s="471"/>
      <c r="U60" s="471"/>
      <c r="V60" s="509"/>
      <c r="W60" s="451"/>
      <c r="X60" s="452"/>
      <c r="Y60" s="452"/>
      <c r="Z60" s="453"/>
      <c r="AK60" s="437">
        <f>IF($AC$6=$AI$5,ROUND((M60*Q60),0),IF($AC$6=$AI$6,ROUNDDOWN((M60*Q60),0),IF($AC$6=$AI$7,ROUNDUP((M60*Q60),0),"")))</f>
        <v>0</v>
      </c>
    </row>
    <row r="61" spans="1:37" ht="18.75" customHeight="1" collapsed="1">
      <c r="A61" s="515" t="s">
        <v>122</v>
      </c>
      <c r="B61" s="516"/>
      <c r="C61" s="516"/>
      <c r="D61" s="516"/>
      <c r="E61" s="516"/>
      <c r="F61" s="516"/>
      <c r="G61" s="516"/>
      <c r="H61" s="516"/>
      <c r="I61" s="516"/>
      <c r="J61" s="516"/>
      <c r="K61" s="516"/>
      <c r="L61" s="516"/>
      <c r="M61" s="516"/>
      <c r="N61" s="516"/>
      <c r="O61" s="516"/>
      <c r="P61" s="516"/>
      <c r="Q61" s="516"/>
      <c r="R61" s="517"/>
      <c r="S61" s="508" t="str">
        <f>IF(Z33="","",SUM(S35:V60))</f>
        <v/>
      </c>
      <c r="T61" s="471"/>
      <c r="U61" s="471"/>
      <c r="V61" s="509"/>
      <c r="W61" s="451"/>
      <c r="X61" s="452"/>
      <c r="Y61" s="452"/>
      <c r="Z61" s="453"/>
      <c r="AK61" s="437">
        <f t="shared" si="4"/>
        <v>0</v>
      </c>
    </row>
    <row r="62" spans="1:37" ht="21.75" customHeight="1" thickBot="1">
      <c r="A62" s="518" t="s">
        <v>36</v>
      </c>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377"/>
      <c r="AK62" s="519">
        <f t="shared" ref="AK62:AK63" si="8">IF($AC$6=$AI$5,ROUND((M62*Q62),0),IF($AC$6=$AI$6,ROUNDDOWN((M62*Q62),0),IF($AC$6=$AI$7,ROUNDUP((M62*Q62),0),"")))</f>
        <v>0</v>
      </c>
    </row>
    <row r="63" spans="1:37" ht="24.75" customHeight="1" thickBot="1">
      <c r="A63" s="520"/>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497" t="str">
        <f>IF(AF64=1,AF63,"")</f>
        <v/>
      </c>
      <c r="AA63" s="377"/>
      <c r="AF63" s="382" t="s">
        <v>125</v>
      </c>
      <c r="AK63" s="521">
        <f t="shared" si="8"/>
        <v>0</v>
      </c>
    </row>
    <row r="64" spans="1:37" ht="18.75" customHeight="1" thickBot="1">
      <c r="A64" s="498" t="s">
        <v>2</v>
      </c>
      <c r="B64" s="452"/>
      <c r="C64" s="452"/>
      <c r="D64" s="452"/>
      <c r="E64" s="452"/>
      <c r="F64" s="452"/>
      <c r="G64" s="452"/>
      <c r="H64" s="452"/>
      <c r="I64" s="452"/>
      <c r="J64" s="499"/>
      <c r="K64" s="447" t="s">
        <v>63</v>
      </c>
      <c r="L64" s="447"/>
      <c r="M64" s="447" t="s">
        <v>39</v>
      </c>
      <c r="N64" s="447"/>
      <c r="O64" s="447" t="s">
        <v>38</v>
      </c>
      <c r="P64" s="447"/>
      <c r="Q64" s="447" t="s">
        <v>3</v>
      </c>
      <c r="R64" s="447"/>
      <c r="S64" s="447" t="s">
        <v>68</v>
      </c>
      <c r="T64" s="447"/>
      <c r="U64" s="447"/>
      <c r="V64" s="447"/>
      <c r="W64" s="451" t="s">
        <v>40</v>
      </c>
      <c r="X64" s="452"/>
      <c r="Y64" s="452"/>
      <c r="Z64" s="453"/>
      <c r="AF64" s="382">
        <f>IF((SUM(AF65:AF90)&gt;=1),1,2)</f>
        <v>2</v>
      </c>
      <c r="AK64" s="375" t="s">
        <v>82</v>
      </c>
    </row>
    <row r="65" spans="1:37" ht="18.75" hidden="1" customHeight="1" outlineLevel="1">
      <c r="A65" s="443"/>
      <c r="B65" s="444"/>
      <c r="C65" s="444"/>
      <c r="D65" s="444"/>
      <c r="E65" s="444"/>
      <c r="F65" s="444"/>
      <c r="G65" s="444"/>
      <c r="H65" s="444"/>
      <c r="I65" s="444"/>
      <c r="J65" s="445"/>
      <c r="K65" s="446"/>
      <c r="L65" s="447"/>
      <c r="M65" s="505"/>
      <c r="N65" s="505"/>
      <c r="O65" s="447"/>
      <c r="P65" s="447"/>
      <c r="Q65" s="513"/>
      <c r="R65" s="514"/>
      <c r="S65" s="508" t="str">
        <f>IF(A65="","",AK65)</f>
        <v/>
      </c>
      <c r="T65" s="471"/>
      <c r="U65" s="471"/>
      <c r="V65" s="509"/>
      <c r="W65" s="451"/>
      <c r="X65" s="452"/>
      <c r="Y65" s="452"/>
      <c r="Z65" s="453"/>
      <c r="AF65" s="400"/>
      <c r="AK65" s="437">
        <f>IF($AC$6=$AI$5,ROUND((M65*Q65),0),IF($AC$6=$AI$6,ROUNDDOWN((M65*Q65),0),IF($AC$6=$AI$7,ROUNDUP((M65*Q65),0),"")))</f>
        <v>0</v>
      </c>
    </row>
    <row r="66" spans="1:37" ht="18.75" customHeight="1" collapsed="1">
      <c r="A66" s="443"/>
      <c r="B66" s="444"/>
      <c r="C66" s="444"/>
      <c r="D66" s="444"/>
      <c r="E66" s="444"/>
      <c r="F66" s="444"/>
      <c r="G66" s="444"/>
      <c r="H66" s="444"/>
      <c r="I66" s="444"/>
      <c r="J66" s="445"/>
      <c r="K66" s="446"/>
      <c r="L66" s="447"/>
      <c r="M66" s="448"/>
      <c r="N66" s="448"/>
      <c r="O66" s="447"/>
      <c r="P66" s="447"/>
      <c r="Q66" s="513"/>
      <c r="R66" s="514"/>
      <c r="S66" s="508" t="str">
        <f>IF(A66="","",AK66)</f>
        <v/>
      </c>
      <c r="T66" s="471"/>
      <c r="U66" s="471"/>
      <c r="V66" s="509"/>
      <c r="W66" s="451"/>
      <c r="X66" s="452"/>
      <c r="Y66" s="452"/>
      <c r="Z66" s="453"/>
      <c r="AF66" s="375">
        <f>26-COUNTBLANK(A66:Z66)</f>
        <v>0</v>
      </c>
      <c r="AK66" s="437">
        <f t="shared" ref="AK66:AK91" si="9">IF($AC$6=$AI$5,ROUND((M66*Q66),0),IF($AC$6=$AI$6,ROUNDDOWN((M66*Q66),0),IF($AC$6=$AI$7,ROUNDUP((M66*Q66),0),"")))</f>
        <v>0</v>
      </c>
    </row>
    <row r="67" spans="1:37" ht="18.75" customHeight="1">
      <c r="A67" s="443"/>
      <c r="B67" s="444"/>
      <c r="C67" s="444"/>
      <c r="D67" s="444"/>
      <c r="E67" s="444"/>
      <c r="F67" s="444"/>
      <c r="G67" s="444"/>
      <c r="H67" s="444"/>
      <c r="I67" s="444"/>
      <c r="J67" s="445"/>
      <c r="K67" s="446"/>
      <c r="L67" s="447"/>
      <c r="M67" s="447"/>
      <c r="N67" s="447"/>
      <c r="O67" s="447"/>
      <c r="P67" s="447"/>
      <c r="Q67" s="513"/>
      <c r="R67" s="514"/>
      <c r="S67" s="508" t="str">
        <f t="shared" ref="S67:S89" si="10">IF(A67="","",AK67)</f>
        <v/>
      </c>
      <c r="T67" s="471"/>
      <c r="U67" s="471"/>
      <c r="V67" s="509"/>
      <c r="W67" s="451"/>
      <c r="X67" s="452"/>
      <c r="Y67" s="452"/>
      <c r="Z67" s="453"/>
      <c r="AF67" s="375">
        <f t="shared" ref="AF67:AF89" si="11">26-COUNTBLANK(A67:Z67)</f>
        <v>0</v>
      </c>
      <c r="AK67" s="437">
        <f t="shared" si="9"/>
        <v>0</v>
      </c>
    </row>
    <row r="68" spans="1:37" ht="18.75" customHeight="1">
      <c r="A68" s="443"/>
      <c r="B68" s="444"/>
      <c r="C68" s="444"/>
      <c r="D68" s="444"/>
      <c r="E68" s="444"/>
      <c r="F68" s="444"/>
      <c r="G68" s="444"/>
      <c r="H68" s="444"/>
      <c r="I68" s="444"/>
      <c r="J68" s="445"/>
      <c r="K68" s="446"/>
      <c r="L68" s="447"/>
      <c r="M68" s="447"/>
      <c r="N68" s="447"/>
      <c r="O68" s="447"/>
      <c r="P68" s="447"/>
      <c r="Q68" s="513"/>
      <c r="R68" s="514"/>
      <c r="S68" s="508" t="str">
        <f t="shared" si="10"/>
        <v/>
      </c>
      <c r="T68" s="471"/>
      <c r="U68" s="471"/>
      <c r="V68" s="509"/>
      <c r="W68" s="451"/>
      <c r="X68" s="452"/>
      <c r="Y68" s="452"/>
      <c r="Z68" s="453"/>
      <c r="AF68" s="375">
        <f t="shared" si="11"/>
        <v>0</v>
      </c>
      <c r="AK68" s="437">
        <f t="shared" si="9"/>
        <v>0</v>
      </c>
    </row>
    <row r="69" spans="1:37" ht="18.75" customHeight="1">
      <c r="A69" s="443"/>
      <c r="B69" s="444"/>
      <c r="C69" s="444"/>
      <c r="D69" s="444"/>
      <c r="E69" s="444"/>
      <c r="F69" s="444"/>
      <c r="G69" s="444"/>
      <c r="H69" s="444"/>
      <c r="I69" s="444"/>
      <c r="J69" s="445"/>
      <c r="K69" s="446"/>
      <c r="L69" s="447"/>
      <c r="M69" s="447"/>
      <c r="N69" s="447"/>
      <c r="O69" s="447"/>
      <c r="P69" s="447"/>
      <c r="Q69" s="513"/>
      <c r="R69" s="514"/>
      <c r="S69" s="508" t="str">
        <f t="shared" si="10"/>
        <v/>
      </c>
      <c r="T69" s="471"/>
      <c r="U69" s="471"/>
      <c r="V69" s="509"/>
      <c r="W69" s="451"/>
      <c r="X69" s="452"/>
      <c r="Y69" s="452"/>
      <c r="Z69" s="453"/>
      <c r="AF69" s="375">
        <f t="shared" si="11"/>
        <v>0</v>
      </c>
      <c r="AK69" s="437">
        <f t="shared" si="9"/>
        <v>0</v>
      </c>
    </row>
    <row r="70" spans="1:37" ht="18.75" customHeight="1">
      <c r="A70" s="443"/>
      <c r="B70" s="444"/>
      <c r="C70" s="444"/>
      <c r="D70" s="444"/>
      <c r="E70" s="444"/>
      <c r="F70" s="444"/>
      <c r="G70" s="444"/>
      <c r="H70" s="444"/>
      <c r="I70" s="444"/>
      <c r="J70" s="445"/>
      <c r="K70" s="446"/>
      <c r="L70" s="447"/>
      <c r="M70" s="447"/>
      <c r="N70" s="447"/>
      <c r="O70" s="447"/>
      <c r="P70" s="447"/>
      <c r="Q70" s="513"/>
      <c r="R70" s="514"/>
      <c r="S70" s="508" t="str">
        <f t="shared" si="10"/>
        <v/>
      </c>
      <c r="T70" s="471"/>
      <c r="U70" s="471"/>
      <c r="V70" s="509"/>
      <c r="W70" s="451"/>
      <c r="X70" s="452"/>
      <c r="Y70" s="452"/>
      <c r="Z70" s="453"/>
      <c r="AF70" s="375">
        <f t="shared" si="11"/>
        <v>0</v>
      </c>
      <c r="AK70" s="437">
        <f t="shared" si="9"/>
        <v>0</v>
      </c>
    </row>
    <row r="71" spans="1:37" ht="18.75" customHeight="1">
      <c r="A71" s="443"/>
      <c r="B71" s="444"/>
      <c r="C71" s="444"/>
      <c r="D71" s="444"/>
      <c r="E71" s="444"/>
      <c r="F71" s="444"/>
      <c r="G71" s="444"/>
      <c r="H71" s="444"/>
      <c r="I71" s="444"/>
      <c r="J71" s="445"/>
      <c r="K71" s="446"/>
      <c r="L71" s="447"/>
      <c r="M71" s="447"/>
      <c r="N71" s="447"/>
      <c r="O71" s="447"/>
      <c r="P71" s="447"/>
      <c r="Q71" s="513"/>
      <c r="R71" s="514"/>
      <c r="S71" s="508" t="str">
        <f t="shared" si="10"/>
        <v/>
      </c>
      <c r="T71" s="471"/>
      <c r="U71" s="471"/>
      <c r="V71" s="509"/>
      <c r="W71" s="451"/>
      <c r="X71" s="452"/>
      <c r="Y71" s="452"/>
      <c r="Z71" s="453"/>
      <c r="AF71" s="375">
        <f t="shared" si="11"/>
        <v>0</v>
      </c>
      <c r="AK71" s="437">
        <f t="shared" si="9"/>
        <v>0</v>
      </c>
    </row>
    <row r="72" spans="1:37" ht="18.75" customHeight="1">
      <c r="A72" s="443"/>
      <c r="B72" s="444"/>
      <c r="C72" s="444"/>
      <c r="D72" s="444"/>
      <c r="E72" s="444"/>
      <c r="F72" s="444"/>
      <c r="G72" s="444"/>
      <c r="H72" s="444"/>
      <c r="I72" s="444"/>
      <c r="J72" s="445"/>
      <c r="K72" s="446"/>
      <c r="L72" s="447"/>
      <c r="M72" s="447"/>
      <c r="N72" s="447"/>
      <c r="O72" s="447"/>
      <c r="P72" s="447"/>
      <c r="Q72" s="513"/>
      <c r="R72" s="514"/>
      <c r="S72" s="508" t="str">
        <f t="shared" si="10"/>
        <v/>
      </c>
      <c r="T72" s="471"/>
      <c r="U72" s="471"/>
      <c r="V72" s="509"/>
      <c r="W72" s="451"/>
      <c r="X72" s="452"/>
      <c r="Y72" s="452"/>
      <c r="Z72" s="453"/>
      <c r="AF72" s="375">
        <f t="shared" si="11"/>
        <v>0</v>
      </c>
      <c r="AK72" s="437">
        <f t="shared" si="9"/>
        <v>0</v>
      </c>
    </row>
    <row r="73" spans="1:37" ht="18.75" customHeight="1">
      <c r="A73" s="443"/>
      <c r="B73" s="444"/>
      <c r="C73" s="444"/>
      <c r="D73" s="444"/>
      <c r="E73" s="444"/>
      <c r="F73" s="444"/>
      <c r="G73" s="444"/>
      <c r="H73" s="444"/>
      <c r="I73" s="444"/>
      <c r="J73" s="445"/>
      <c r="K73" s="446"/>
      <c r="L73" s="447"/>
      <c r="M73" s="447"/>
      <c r="N73" s="447"/>
      <c r="O73" s="447"/>
      <c r="P73" s="447"/>
      <c r="Q73" s="513"/>
      <c r="R73" s="514"/>
      <c r="S73" s="508" t="str">
        <f t="shared" si="10"/>
        <v/>
      </c>
      <c r="T73" s="471"/>
      <c r="U73" s="471"/>
      <c r="V73" s="509"/>
      <c r="W73" s="451"/>
      <c r="X73" s="452"/>
      <c r="Y73" s="452"/>
      <c r="Z73" s="453"/>
      <c r="AF73" s="375">
        <f t="shared" si="11"/>
        <v>0</v>
      </c>
      <c r="AK73" s="437">
        <f t="shared" si="9"/>
        <v>0</v>
      </c>
    </row>
    <row r="74" spans="1:37" ht="18.75" customHeight="1">
      <c r="A74" s="443"/>
      <c r="B74" s="444"/>
      <c r="C74" s="444"/>
      <c r="D74" s="444"/>
      <c r="E74" s="444"/>
      <c r="F74" s="444"/>
      <c r="G74" s="444"/>
      <c r="H74" s="444"/>
      <c r="I74" s="444"/>
      <c r="J74" s="445"/>
      <c r="K74" s="446"/>
      <c r="L74" s="447"/>
      <c r="M74" s="447"/>
      <c r="N74" s="447"/>
      <c r="O74" s="447"/>
      <c r="P74" s="447"/>
      <c r="Q74" s="513"/>
      <c r="R74" s="514"/>
      <c r="S74" s="508" t="str">
        <f t="shared" si="10"/>
        <v/>
      </c>
      <c r="T74" s="471"/>
      <c r="U74" s="471"/>
      <c r="V74" s="509"/>
      <c r="W74" s="451"/>
      <c r="X74" s="452"/>
      <c r="Y74" s="452"/>
      <c r="Z74" s="453"/>
      <c r="AF74" s="375">
        <f t="shared" si="11"/>
        <v>0</v>
      </c>
      <c r="AK74" s="437">
        <f t="shared" si="9"/>
        <v>0</v>
      </c>
    </row>
    <row r="75" spans="1:37" ht="18.75" customHeight="1">
      <c r="A75" s="443"/>
      <c r="B75" s="444"/>
      <c r="C75" s="444"/>
      <c r="D75" s="444"/>
      <c r="E75" s="444"/>
      <c r="F75" s="444"/>
      <c r="G75" s="444"/>
      <c r="H75" s="444"/>
      <c r="I75" s="444"/>
      <c r="J75" s="445"/>
      <c r="K75" s="446"/>
      <c r="L75" s="447"/>
      <c r="M75" s="447"/>
      <c r="N75" s="447"/>
      <c r="O75" s="447"/>
      <c r="P75" s="447"/>
      <c r="Q75" s="513"/>
      <c r="R75" s="514"/>
      <c r="S75" s="508" t="str">
        <f t="shared" si="10"/>
        <v/>
      </c>
      <c r="T75" s="471"/>
      <c r="U75" s="471"/>
      <c r="V75" s="509"/>
      <c r="W75" s="451"/>
      <c r="X75" s="452"/>
      <c r="Y75" s="452"/>
      <c r="Z75" s="453"/>
      <c r="AF75" s="375">
        <f t="shared" si="11"/>
        <v>0</v>
      </c>
      <c r="AK75" s="437">
        <f t="shared" si="9"/>
        <v>0</v>
      </c>
    </row>
    <row r="76" spans="1:37" ht="18.75" customHeight="1">
      <c r="A76" s="443"/>
      <c r="B76" s="444"/>
      <c r="C76" s="444"/>
      <c r="D76" s="444"/>
      <c r="E76" s="444"/>
      <c r="F76" s="444"/>
      <c r="G76" s="444"/>
      <c r="H76" s="444"/>
      <c r="I76" s="444"/>
      <c r="J76" s="445"/>
      <c r="K76" s="446"/>
      <c r="L76" s="447"/>
      <c r="M76" s="447"/>
      <c r="N76" s="447"/>
      <c r="O76" s="447"/>
      <c r="P76" s="447"/>
      <c r="Q76" s="513"/>
      <c r="R76" s="514"/>
      <c r="S76" s="508" t="str">
        <f t="shared" si="10"/>
        <v/>
      </c>
      <c r="T76" s="471"/>
      <c r="U76" s="471"/>
      <c r="V76" s="509"/>
      <c r="W76" s="451"/>
      <c r="X76" s="452"/>
      <c r="Y76" s="452"/>
      <c r="Z76" s="453"/>
      <c r="AF76" s="375">
        <f t="shared" si="11"/>
        <v>0</v>
      </c>
      <c r="AK76" s="437">
        <f t="shared" si="9"/>
        <v>0</v>
      </c>
    </row>
    <row r="77" spans="1:37" ht="18.75" customHeight="1">
      <c r="A77" s="443"/>
      <c r="B77" s="444"/>
      <c r="C77" s="444"/>
      <c r="D77" s="444"/>
      <c r="E77" s="444"/>
      <c r="F77" s="444"/>
      <c r="G77" s="444"/>
      <c r="H77" s="444"/>
      <c r="I77" s="444"/>
      <c r="J77" s="445"/>
      <c r="K77" s="446"/>
      <c r="L77" s="447"/>
      <c r="M77" s="447"/>
      <c r="N77" s="447"/>
      <c r="O77" s="447"/>
      <c r="P77" s="447"/>
      <c r="Q77" s="513"/>
      <c r="R77" s="514"/>
      <c r="S77" s="508" t="str">
        <f t="shared" si="10"/>
        <v/>
      </c>
      <c r="T77" s="471"/>
      <c r="U77" s="471"/>
      <c r="V77" s="509"/>
      <c r="W77" s="451"/>
      <c r="X77" s="452"/>
      <c r="Y77" s="452"/>
      <c r="Z77" s="453"/>
      <c r="AF77" s="375">
        <f t="shared" si="11"/>
        <v>0</v>
      </c>
      <c r="AK77" s="437">
        <f t="shared" si="9"/>
        <v>0</v>
      </c>
    </row>
    <row r="78" spans="1:37" ht="18.75" customHeight="1">
      <c r="A78" s="443"/>
      <c r="B78" s="444"/>
      <c r="C78" s="444"/>
      <c r="D78" s="444"/>
      <c r="E78" s="444"/>
      <c r="F78" s="444"/>
      <c r="G78" s="444"/>
      <c r="H78" s="444"/>
      <c r="I78" s="444"/>
      <c r="J78" s="445"/>
      <c r="K78" s="446"/>
      <c r="L78" s="447"/>
      <c r="M78" s="447"/>
      <c r="N78" s="447"/>
      <c r="O78" s="447"/>
      <c r="P78" s="447"/>
      <c r="Q78" s="513"/>
      <c r="R78" s="514"/>
      <c r="S78" s="508" t="str">
        <f t="shared" si="10"/>
        <v/>
      </c>
      <c r="T78" s="471"/>
      <c r="U78" s="471"/>
      <c r="V78" s="509"/>
      <c r="W78" s="451"/>
      <c r="X78" s="452"/>
      <c r="Y78" s="452"/>
      <c r="Z78" s="453"/>
      <c r="AF78" s="375">
        <f t="shared" si="11"/>
        <v>0</v>
      </c>
      <c r="AK78" s="437">
        <f t="shared" si="9"/>
        <v>0</v>
      </c>
    </row>
    <row r="79" spans="1:37" ht="18.75" customHeight="1">
      <c r="A79" s="443"/>
      <c r="B79" s="444"/>
      <c r="C79" s="444"/>
      <c r="D79" s="444"/>
      <c r="E79" s="444"/>
      <c r="F79" s="444"/>
      <c r="G79" s="444"/>
      <c r="H79" s="444"/>
      <c r="I79" s="444"/>
      <c r="J79" s="445"/>
      <c r="K79" s="446"/>
      <c r="L79" s="447"/>
      <c r="M79" s="447"/>
      <c r="N79" s="447"/>
      <c r="O79" s="447"/>
      <c r="P79" s="447"/>
      <c r="Q79" s="513"/>
      <c r="R79" s="514"/>
      <c r="S79" s="508" t="str">
        <f t="shared" si="10"/>
        <v/>
      </c>
      <c r="T79" s="471"/>
      <c r="U79" s="471"/>
      <c r="V79" s="509"/>
      <c r="W79" s="451"/>
      <c r="X79" s="452"/>
      <c r="Y79" s="452"/>
      <c r="Z79" s="453"/>
      <c r="AF79" s="375">
        <f t="shared" si="11"/>
        <v>0</v>
      </c>
      <c r="AK79" s="437">
        <f t="shared" si="9"/>
        <v>0</v>
      </c>
    </row>
    <row r="80" spans="1:37" ht="18.75" customHeight="1">
      <c r="A80" s="443"/>
      <c r="B80" s="444"/>
      <c r="C80" s="444"/>
      <c r="D80" s="444"/>
      <c r="E80" s="444"/>
      <c r="F80" s="444"/>
      <c r="G80" s="444"/>
      <c r="H80" s="444"/>
      <c r="I80" s="444"/>
      <c r="J80" s="445"/>
      <c r="K80" s="446"/>
      <c r="L80" s="447"/>
      <c r="M80" s="447"/>
      <c r="N80" s="447"/>
      <c r="O80" s="447"/>
      <c r="P80" s="447"/>
      <c r="Q80" s="513"/>
      <c r="R80" s="514"/>
      <c r="S80" s="508" t="str">
        <f t="shared" si="10"/>
        <v/>
      </c>
      <c r="T80" s="471"/>
      <c r="U80" s="471"/>
      <c r="V80" s="509"/>
      <c r="W80" s="451"/>
      <c r="X80" s="452"/>
      <c r="Y80" s="452"/>
      <c r="Z80" s="453"/>
      <c r="AF80" s="375">
        <f t="shared" si="11"/>
        <v>0</v>
      </c>
      <c r="AK80" s="437">
        <f t="shared" si="9"/>
        <v>0</v>
      </c>
    </row>
    <row r="81" spans="1:37" ht="18.75" customHeight="1">
      <c r="A81" s="443"/>
      <c r="B81" s="444"/>
      <c r="C81" s="444"/>
      <c r="D81" s="444"/>
      <c r="E81" s="444"/>
      <c r="F81" s="444"/>
      <c r="G81" s="444"/>
      <c r="H81" s="444"/>
      <c r="I81" s="444"/>
      <c r="J81" s="445"/>
      <c r="K81" s="446"/>
      <c r="L81" s="447"/>
      <c r="M81" s="447"/>
      <c r="N81" s="447"/>
      <c r="O81" s="447"/>
      <c r="P81" s="447"/>
      <c r="Q81" s="513"/>
      <c r="R81" s="514"/>
      <c r="S81" s="508" t="str">
        <f t="shared" si="10"/>
        <v/>
      </c>
      <c r="T81" s="471"/>
      <c r="U81" s="471"/>
      <c r="V81" s="509"/>
      <c r="W81" s="451"/>
      <c r="X81" s="452"/>
      <c r="Y81" s="452"/>
      <c r="Z81" s="453"/>
      <c r="AF81" s="375">
        <f t="shared" si="11"/>
        <v>0</v>
      </c>
      <c r="AK81" s="437">
        <f t="shared" si="9"/>
        <v>0</v>
      </c>
    </row>
    <row r="82" spans="1:37" ht="18.75" customHeight="1">
      <c r="A82" s="443"/>
      <c r="B82" s="444"/>
      <c r="C82" s="444"/>
      <c r="D82" s="444"/>
      <c r="E82" s="444"/>
      <c r="F82" s="444"/>
      <c r="G82" s="444"/>
      <c r="H82" s="444"/>
      <c r="I82" s="444"/>
      <c r="J82" s="445"/>
      <c r="K82" s="446"/>
      <c r="L82" s="447"/>
      <c r="M82" s="447"/>
      <c r="N82" s="447"/>
      <c r="O82" s="447"/>
      <c r="P82" s="447"/>
      <c r="Q82" s="513"/>
      <c r="R82" s="514"/>
      <c r="S82" s="508" t="str">
        <f t="shared" si="10"/>
        <v/>
      </c>
      <c r="T82" s="471"/>
      <c r="U82" s="471"/>
      <c r="V82" s="509"/>
      <c r="W82" s="451"/>
      <c r="X82" s="452"/>
      <c r="Y82" s="452"/>
      <c r="Z82" s="453"/>
      <c r="AF82" s="375">
        <f t="shared" si="11"/>
        <v>0</v>
      </c>
      <c r="AK82" s="437">
        <f t="shared" si="9"/>
        <v>0</v>
      </c>
    </row>
    <row r="83" spans="1:37" ht="18.75" customHeight="1">
      <c r="A83" s="443"/>
      <c r="B83" s="444"/>
      <c r="C83" s="444"/>
      <c r="D83" s="444"/>
      <c r="E83" s="444"/>
      <c r="F83" s="444"/>
      <c r="G83" s="444"/>
      <c r="H83" s="444"/>
      <c r="I83" s="444"/>
      <c r="J83" s="445"/>
      <c r="K83" s="446"/>
      <c r="L83" s="447"/>
      <c r="M83" s="447"/>
      <c r="N83" s="447"/>
      <c r="O83" s="447"/>
      <c r="P83" s="447"/>
      <c r="Q83" s="513"/>
      <c r="R83" s="514"/>
      <c r="S83" s="508" t="str">
        <f t="shared" si="10"/>
        <v/>
      </c>
      <c r="T83" s="471"/>
      <c r="U83" s="471"/>
      <c r="V83" s="509"/>
      <c r="W83" s="451"/>
      <c r="X83" s="452"/>
      <c r="Y83" s="452"/>
      <c r="Z83" s="453"/>
      <c r="AF83" s="375">
        <f t="shared" si="11"/>
        <v>0</v>
      </c>
      <c r="AK83" s="437">
        <f t="shared" si="9"/>
        <v>0</v>
      </c>
    </row>
    <row r="84" spans="1:37" ht="18.75" customHeight="1">
      <c r="A84" s="443"/>
      <c r="B84" s="444"/>
      <c r="C84" s="444"/>
      <c r="D84" s="444"/>
      <c r="E84" s="444"/>
      <c r="F84" s="444"/>
      <c r="G84" s="444"/>
      <c r="H84" s="444"/>
      <c r="I84" s="444"/>
      <c r="J84" s="445"/>
      <c r="K84" s="446"/>
      <c r="L84" s="447"/>
      <c r="M84" s="447"/>
      <c r="N84" s="447"/>
      <c r="O84" s="447"/>
      <c r="P84" s="447"/>
      <c r="Q84" s="513"/>
      <c r="R84" s="514"/>
      <c r="S84" s="508" t="str">
        <f t="shared" si="10"/>
        <v/>
      </c>
      <c r="T84" s="471"/>
      <c r="U84" s="471"/>
      <c r="V84" s="509"/>
      <c r="W84" s="451"/>
      <c r="X84" s="452"/>
      <c r="Y84" s="452"/>
      <c r="Z84" s="453"/>
      <c r="AF84" s="375">
        <f t="shared" si="11"/>
        <v>0</v>
      </c>
      <c r="AK84" s="437">
        <f t="shared" si="9"/>
        <v>0</v>
      </c>
    </row>
    <row r="85" spans="1:37" ht="18.75" customHeight="1">
      <c r="A85" s="443"/>
      <c r="B85" s="444"/>
      <c r="C85" s="444"/>
      <c r="D85" s="444"/>
      <c r="E85" s="444"/>
      <c r="F85" s="444"/>
      <c r="G85" s="444"/>
      <c r="H85" s="444"/>
      <c r="I85" s="444"/>
      <c r="J85" s="445"/>
      <c r="K85" s="446"/>
      <c r="L85" s="447"/>
      <c r="M85" s="447"/>
      <c r="N85" s="447"/>
      <c r="O85" s="447"/>
      <c r="P85" s="447"/>
      <c r="Q85" s="513"/>
      <c r="R85" s="514"/>
      <c r="S85" s="508" t="str">
        <f t="shared" si="10"/>
        <v/>
      </c>
      <c r="T85" s="471"/>
      <c r="U85" s="471"/>
      <c r="V85" s="509"/>
      <c r="W85" s="451"/>
      <c r="X85" s="452"/>
      <c r="Y85" s="452"/>
      <c r="Z85" s="453"/>
      <c r="AF85" s="375">
        <f t="shared" si="11"/>
        <v>0</v>
      </c>
      <c r="AK85" s="437">
        <f t="shared" si="9"/>
        <v>0</v>
      </c>
    </row>
    <row r="86" spans="1:37" ht="18.75" customHeight="1">
      <c r="A86" s="443"/>
      <c r="B86" s="444"/>
      <c r="C86" s="444"/>
      <c r="D86" s="444"/>
      <c r="E86" s="444"/>
      <c r="F86" s="444"/>
      <c r="G86" s="444"/>
      <c r="H86" s="444"/>
      <c r="I86" s="444"/>
      <c r="J86" s="445"/>
      <c r="K86" s="446"/>
      <c r="L86" s="447"/>
      <c r="M86" s="447"/>
      <c r="N86" s="447"/>
      <c r="O86" s="447"/>
      <c r="P86" s="447"/>
      <c r="Q86" s="513"/>
      <c r="R86" s="514"/>
      <c r="S86" s="508" t="str">
        <f t="shared" si="10"/>
        <v/>
      </c>
      <c r="T86" s="471"/>
      <c r="U86" s="471"/>
      <c r="V86" s="509"/>
      <c r="W86" s="451"/>
      <c r="X86" s="452"/>
      <c r="Y86" s="452"/>
      <c r="Z86" s="453"/>
      <c r="AF86" s="375">
        <f t="shared" si="11"/>
        <v>0</v>
      </c>
      <c r="AK86" s="437">
        <f t="shared" si="9"/>
        <v>0</v>
      </c>
    </row>
    <row r="87" spans="1:37" ht="18.75" customHeight="1">
      <c r="A87" s="443"/>
      <c r="B87" s="444"/>
      <c r="C87" s="444"/>
      <c r="D87" s="444"/>
      <c r="E87" s="444"/>
      <c r="F87" s="444"/>
      <c r="G87" s="444"/>
      <c r="H87" s="444"/>
      <c r="I87" s="444"/>
      <c r="J87" s="445"/>
      <c r="K87" s="446"/>
      <c r="L87" s="447"/>
      <c r="M87" s="447"/>
      <c r="N87" s="447"/>
      <c r="O87" s="447"/>
      <c r="P87" s="447"/>
      <c r="Q87" s="513"/>
      <c r="R87" s="514"/>
      <c r="S87" s="508" t="str">
        <f t="shared" si="10"/>
        <v/>
      </c>
      <c r="T87" s="471"/>
      <c r="U87" s="471"/>
      <c r="V87" s="509"/>
      <c r="W87" s="451"/>
      <c r="X87" s="452"/>
      <c r="Y87" s="452"/>
      <c r="Z87" s="453"/>
      <c r="AF87" s="375">
        <f t="shared" si="11"/>
        <v>0</v>
      </c>
      <c r="AK87" s="437">
        <f t="shared" si="9"/>
        <v>0</v>
      </c>
    </row>
    <row r="88" spans="1:37" ht="18.75" customHeight="1">
      <c r="A88" s="443"/>
      <c r="B88" s="444"/>
      <c r="C88" s="444"/>
      <c r="D88" s="444"/>
      <c r="E88" s="444"/>
      <c r="F88" s="444"/>
      <c r="G88" s="444"/>
      <c r="H88" s="444"/>
      <c r="I88" s="444"/>
      <c r="J88" s="445"/>
      <c r="K88" s="446"/>
      <c r="L88" s="447"/>
      <c r="M88" s="447"/>
      <c r="N88" s="447"/>
      <c r="O88" s="447"/>
      <c r="P88" s="447"/>
      <c r="Q88" s="513"/>
      <c r="R88" s="514"/>
      <c r="S88" s="508" t="str">
        <f t="shared" si="10"/>
        <v/>
      </c>
      <c r="T88" s="471"/>
      <c r="U88" s="471"/>
      <c r="V88" s="509"/>
      <c r="W88" s="451"/>
      <c r="X88" s="452"/>
      <c r="Y88" s="452"/>
      <c r="Z88" s="453"/>
      <c r="AF88" s="375">
        <f t="shared" si="11"/>
        <v>0</v>
      </c>
      <c r="AK88" s="437">
        <f t="shared" si="9"/>
        <v>0</v>
      </c>
    </row>
    <row r="89" spans="1:37" ht="18.75" customHeight="1">
      <c r="A89" s="443"/>
      <c r="B89" s="444"/>
      <c r="C89" s="444"/>
      <c r="D89" s="444"/>
      <c r="E89" s="444"/>
      <c r="F89" s="444"/>
      <c r="G89" s="444"/>
      <c r="H89" s="444"/>
      <c r="I89" s="444"/>
      <c r="J89" s="445"/>
      <c r="K89" s="446"/>
      <c r="L89" s="447"/>
      <c r="M89" s="447"/>
      <c r="N89" s="447"/>
      <c r="O89" s="447"/>
      <c r="P89" s="447"/>
      <c r="Q89" s="513"/>
      <c r="R89" s="514"/>
      <c r="S89" s="508" t="str">
        <f t="shared" si="10"/>
        <v/>
      </c>
      <c r="T89" s="471"/>
      <c r="U89" s="471"/>
      <c r="V89" s="509"/>
      <c r="W89" s="451"/>
      <c r="X89" s="452"/>
      <c r="Y89" s="452"/>
      <c r="Z89" s="453"/>
      <c r="AF89" s="375">
        <f t="shared" si="11"/>
        <v>0</v>
      </c>
      <c r="AK89" s="437">
        <f t="shared" si="9"/>
        <v>0</v>
      </c>
    </row>
    <row r="90" spans="1:37" ht="18.75" hidden="1" customHeight="1" outlineLevel="1">
      <c r="A90" s="458"/>
      <c r="B90" s="459"/>
      <c r="C90" s="459"/>
      <c r="D90" s="459"/>
      <c r="E90" s="459"/>
      <c r="F90" s="459"/>
      <c r="G90" s="459"/>
      <c r="H90" s="459"/>
      <c r="I90" s="459"/>
      <c r="J90" s="460"/>
      <c r="K90" s="522"/>
      <c r="L90" s="462"/>
      <c r="M90" s="447"/>
      <c r="N90" s="447"/>
      <c r="O90" s="462"/>
      <c r="P90" s="462"/>
      <c r="Q90" s="523"/>
      <c r="R90" s="524"/>
      <c r="S90" s="508" t="str">
        <f t="shared" ref="S90" si="12">IF(A90="","",AK90)</f>
        <v/>
      </c>
      <c r="T90" s="471"/>
      <c r="U90" s="471"/>
      <c r="V90" s="509"/>
      <c r="W90" s="464"/>
      <c r="X90" s="465"/>
      <c r="Y90" s="465"/>
      <c r="Z90" s="466"/>
      <c r="AK90" s="437">
        <f>IF($AC$6=$AI$5,ROUND((M90*Q90),0),IF($AC$6=$AI$6,ROUNDDOWN((M90*Q90),0),IF($AC$6=$AI$7,ROUNDUP((M90*Q90),0),"")))</f>
        <v>0</v>
      </c>
    </row>
    <row r="91" spans="1:37" ht="18.75" customHeight="1" collapsed="1">
      <c r="A91" s="515" t="s">
        <v>122</v>
      </c>
      <c r="B91" s="516"/>
      <c r="C91" s="516"/>
      <c r="D91" s="516"/>
      <c r="E91" s="516"/>
      <c r="F91" s="516"/>
      <c r="G91" s="516"/>
      <c r="H91" s="516"/>
      <c r="I91" s="516"/>
      <c r="J91" s="516"/>
      <c r="K91" s="516"/>
      <c r="L91" s="516"/>
      <c r="M91" s="516"/>
      <c r="N91" s="516"/>
      <c r="O91" s="516"/>
      <c r="P91" s="516"/>
      <c r="Q91" s="516"/>
      <c r="R91" s="517"/>
      <c r="S91" s="508" t="str">
        <f>IF(Z63="","",SUM(S65:V90))</f>
        <v/>
      </c>
      <c r="T91" s="471"/>
      <c r="U91" s="471"/>
      <c r="V91" s="509"/>
      <c r="W91" s="451"/>
      <c r="X91" s="452"/>
      <c r="Y91" s="452"/>
      <c r="Z91" s="453"/>
      <c r="AK91" s="437">
        <f t="shared" si="9"/>
        <v>0</v>
      </c>
    </row>
    <row r="92" spans="1:37" ht="21.75" customHeight="1" thickBot="1">
      <c r="A92" s="495" t="s">
        <v>36</v>
      </c>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377"/>
    </row>
    <row r="93" spans="1:37" ht="24.75" customHeight="1" thickBot="1">
      <c r="A93" s="496"/>
      <c r="B93" s="496"/>
      <c r="C93" s="496"/>
      <c r="D93" s="496"/>
      <c r="E93" s="496"/>
      <c r="F93" s="496"/>
      <c r="G93" s="496"/>
      <c r="H93" s="496"/>
      <c r="I93" s="496"/>
      <c r="J93" s="496"/>
      <c r="K93" s="496"/>
      <c r="L93" s="496"/>
      <c r="M93" s="496"/>
      <c r="N93" s="496"/>
      <c r="O93" s="496"/>
      <c r="P93" s="496"/>
      <c r="Q93" s="496"/>
      <c r="R93" s="496"/>
      <c r="S93" s="496"/>
      <c r="T93" s="496"/>
      <c r="U93" s="496"/>
      <c r="V93" s="496"/>
      <c r="W93" s="496"/>
      <c r="X93" s="496"/>
      <c r="Y93" s="496"/>
      <c r="Z93" s="497" t="str">
        <f>IF(AF94=1,AF93,"")</f>
        <v/>
      </c>
      <c r="AA93" s="377"/>
      <c r="AF93" s="382" t="s">
        <v>126</v>
      </c>
    </row>
    <row r="94" spans="1:37" ht="18.75" customHeight="1" thickBot="1">
      <c r="A94" s="498" t="s">
        <v>2</v>
      </c>
      <c r="B94" s="452"/>
      <c r="C94" s="452"/>
      <c r="D94" s="452"/>
      <c r="E94" s="452"/>
      <c r="F94" s="452"/>
      <c r="G94" s="452"/>
      <c r="H94" s="452"/>
      <c r="I94" s="452"/>
      <c r="J94" s="499"/>
      <c r="K94" s="447" t="s">
        <v>63</v>
      </c>
      <c r="L94" s="447"/>
      <c r="M94" s="447" t="s">
        <v>39</v>
      </c>
      <c r="N94" s="447"/>
      <c r="O94" s="447" t="s">
        <v>38</v>
      </c>
      <c r="P94" s="447"/>
      <c r="Q94" s="447" t="s">
        <v>3</v>
      </c>
      <c r="R94" s="447"/>
      <c r="S94" s="447" t="s">
        <v>68</v>
      </c>
      <c r="T94" s="447"/>
      <c r="U94" s="447"/>
      <c r="V94" s="447"/>
      <c r="W94" s="451" t="s">
        <v>40</v>
      </c>
      <c r="X94" s="452"/>
      <c r="Y94" s="452"/>
      <c r="Z94" s="453"/>
      <c r="AF94" s="382">
        <f>IF((SUM(AF95:AF120)&gt;=1),1,2)</f>
        <v>2</v>
      </c>
      <c r="AK94" s="375" t="s">
        <v>82</v>
      </c>
    </row>
    <row r="95" spans="1:37" ht="18.75" hidden="1" customHeight="1" outlineLevel="1">
      <c r="A95" s="525"/>
      <c r="B95" s="526"/>
      <c r="C95" s="526"/>
      <c r="D95" s="526"/>
      <c r="E95" s="526"/>
      <c r="F95" s="526"/>
      <c r="G95" s="526"/>
      <c r="H95" s="526"/>
      <c r="I95" s="526"/>
      <c r="J95" s="527"/>
      <c r="K95" s="446"/>
      <c r="L95" s="447"/>
      <c r="M95" s="505"/>
      <c r="N95" s="505"/>
      <c r="O95" s="528"/>
      <c r="P95" s="528"/>
      <c r="Q95" s="529"/>
      <c r="R95" s="530"/>
      <c r="S95" s="508" t="str">
        <f>IF(A95="","",AK95)</f>
        <v/>
      </c>
      <c r="T95" s="471"/>
      <c r="U95" s="471"/>
      <c r="V95" s="509"/>
      <c r="W95" s="531"/>
      <c r="X95" s="532"/>
      <c r="Y95" s="532"/>
      <c r="Z95" s="533"/>
      <c r="AF95" s="400"/>
      <c r="AK95" s="437">
        <f>IF($AC$6=$AI$5,ROUND((M95*Q95),0),IF($AC$6=$AI$6,ROUNDDOWN((M95*Q95),0),IF($AC$6=$AI$7,ROUNDUP((M95*Q95),0),"")))</f>
        <v>0</v>
      </c>
    </row>
    <row r="96" spans="1:37" ht="18.75" customHeight="1" collapsed="1">
      <c r="A96" s="443"/>
      <c r="B96" s="444"/>
      <c r="C96" s="444"/>
      <c r="D96" s="444"/>
      <c r="E96" s="444"/>
      <c r="F96" s="444"/>
      <c r="G96" s="444"/>
      <c r="H96" s="444"/>
      <c r="I96" s="444"/>
      <c r="J96" s="445"/>
      <c r="K96" s="446"/>
      <c r="L96" s="447"/>
      <c r="M96" s="448"/>
      <c r="N96" s="448"/>
      <c r="O96" s="447"/>
      <c r="P96" s="447"/>
      <c r="Q96" s="513"/>
      <c r="R96" s="514"/>
      <c r="S96" s="508" t="str">
        <f>IF(A96="","",AK96)</f>
        <v/>
      </c>
      <c r="T96" s="471"/>
      <c r="U96" s="471"/>
      <c r="V96" s="509"/>
      <c r="W96" s="451"/>
      <c r="X96" s="452"/>
      <c r="Y96" s="452"/>
      <c r="Z96" s="453"/>
      <c r="AF96" s="375">
        <f>26-COUNTBLANK(A96:Z96)</f>
        <v>0</v>
      </c>
      <c r="AK96" s="437">
        <f t="shared" ref="AK96:AK121" si="13">IF($AC$6=$AI$5,ROUND((M96*Q96),0),IF($AC$6=$AI$6,ROUNDDOWN((M96*Q96),0),IF($AC$6=$AI$7,ROUNDUP((M96*Q96),0),"")))</f>
        <v>0</v>
      </c>
    </row>
    <row r="97" spans="1:37" ht="18.75" customHeight="1">
      <c r="A97" s="443"/>
      <c r="B97" s="444"/>
      <c r="C97" s="444"/>
      <c r="D97" s="444"/>
      <c r="E97" s="444"/>
      <c r="F97" s="444"/>
      <c r="G97" s="444"/>
      <c r="H97" s="444"/>
      <c r="I97" s="444"/>
      <c r="J97" s="445"/>
      <c r="K97" s="446"/>
      <c r="L97" s="447"/>
      <c r="M97" s="447"/>
      <c r="N97" s="447"/>
      <c r="O97" s="447"/>
      <c r="P97" s="447"/>
      <c r="Q97" s="513"/>
      <c r="R97" s="514"/>
      <c r="S97" s="508" t="str">
        <f t="shared" ref="S97:S119" si="14">IF(A97="","",AK97)</f>
        <v/>
      </c>
      <c r="T97" s="471"/>
      <c r="U97" s="471"/>
      <c r="V97" s="509"/>
      <c r="W97" s="451"/>
      <c r="X97" s="452"/>
      <c r="Y97" s="452"/>
      <c r="Z97" s="453"/>
      <c r="AF97" s="375">
        <f t="shared" ref="AF97:AF119" si="15">26-COUNTBLANK(A97:Z97)</f>
        <v>0</v>
      </c>
      <c r="AK97" s="437">
        <f t="shared" si="13"/>
        <v>0</v>
      </c>
    </row>
    <row r="98" spans="1:37" ht="18.75" customHeight="1">
      <c r="A98" s="443"/>
      <c r="B98" s="444"/>
      <c r="C98" s="444"/>
      <c r="D98" s="444"/>
      <c r="E98" s="444"/>
      <c r="F98" s="444"/>
      <c r="G98" s="444"/>
      <c r="H98" s="444"/>
      <c r="I98" s="444"/>
      <c r="J98" s="445"/>
      <c r="K98" s="446"/>
      <c r="L98" s="447"/>
      <c r="M98" s="447"/>
      <c r="N98" s="447"/>
      <c r="O98" s="447"/>
      <c r="P98" s="447"/>
      <c r="Q98" s="513"/>
      <c r="R98" s="514"/>
      <c r="S98" s="508" t="str">
        <f t="shared" si="14"/>
        <v/>
      </c>
      <c r="T98" s="471"/>
      <c r="U98" s="471"/>
      <c r="V98" s="509"/>
      <c r="W98" s="451"/>
      <c r="X98" s="452"/>
      <c r="Y98" s="452"/>
      <c r="Z98" s="453"/>
      <c r="AF98" s="375">
        <f t="shared" si="15"/>
        <v>0</v>
      </c>
      <c r="AK98" s="437">
        <f t="shared" si="13"/>
        <v>0</v>
      </c>
    </row>
    <row r="99" spans="1:37" ht="18.75" customHeight="1">
      <c r="A99" s="443"/>
      <c r="B99" s="444"/>
      <c r="C99" s="444"/>
      <c r="D99" s="444"/>
      <c r="E99" s="444"/>
      <c r="F99" s="444"/>
      <c r="G99" s="444"/>
      <c r="H99" s="444"/>
      <c r="I99" s="444"/>
      <c r="J99" s="445"/>
      <c r="K99" s="446"/>
      <c r="L99" s="447"/>
      <c r="M99" s="447"/>
      <c r="N99" s="447"/>
      <c r="O99" s="447"/>
      <c r="P99" s="447"/>
      <c r="Q99" s="513"/>
      <c r="R99" s="514"/>
      <c r="S99" s="508" t="str">
        <f t="shared" si="14"/>
        <v/>
      </c>
      <c r="T99" s="471"/>
      <c r="U99" s="471"/>
      <c r="V99" s="509"/>
      <c r="W99" s="451"/>
      <c r="X99" s="452"/>
      <c r="Y99" s="452"/>
      <c r="Z99" s="453"/>
      <c r="AF99" s="375">
        <f t="shared" si="15"/>
        <v>0</v>
      </c>
      <c r="AK99" s="437">
        <f t="shared" si="13"/>
        <v>0</v>
      </c>
    </row>
    <row r="100" spans="1:37" ht="18.75" customHeight="1">
      <c r="A100" s="443"/>
      <c r="B100" s="444"/>
      <c r="C100" s="444"/>
      <c r="D100" s="444"/>
      <c r="E100" s="444"/>
      <c r="F100" s="444"/>
      <c r="G100" s="444"/>
      <c r="H100" s="444"/>
      <c r="I100" s="444"/>
      <c r="J100" s="445"/>
      <c r="K100" s="446"/>
      <c r="L100" s="447"/>
      <c r="M100" s="447"/>
      <c r="N100" s="447"/>
      <c r="O100" s="447"/>
      <c r="P100" s="447"/>
      <c r="Q100" s="513"/>
      <c r="R100" s="514"/>
      <c r="S100" s="508" t="str">
        <f t="shared" si="14"/>
        <v/>
      </c>
      <c r="T100" s="471"/>
      <c r="U100" s="471"/>
      <c r="V100" s="509"/>
      <c r="W100" s="451"/>
      <c r="X100" s="452"/>
      <c r="Y100" s="452"/>
      <c r="Z100" s="453"/>
      <c r="AF100" s="375">
        <f t="shared" si="15"/>
        <v>0</v>
      </c>
      <c r="AK100" s="437">
        <f t="shared" si="13"/>
        <v>0</v>
      </c>
    </row>
    <row r="101" spans="1:37" ht="18.75" customHeight="1">
      <c r="A101" s="443"/>
      <c r="B101" s="444"/>
      <c r="C101" s="444"/>
      <c r="D101" s="444"/>
      <c r="E101" s="444"/>
      <c r="F101" s="444"/>
      <c r="G101" s="444"/>
      <c r="H101" s="444"/>
      <c r="I101" s="444"/>
      <c r="J101" s="445"/>
      <c r="K101" s="446"/>
      <c r="L101" s="447"/>
      <c r="M101" s="447"/>
      <c r="N101" s="447"/>
      <c r="O101" s="447"/>
      <c r="P101" s="447"/>
      <c r="Q101" s="513"/>
      <c r="R101" s="514"/>
      <c r="S101" s="508" t="str">
        <f t="shared" si="14"/>
        <v/>
      </c>
      <c r="T101" s="471"/>
      <c r="U101" s="471"/>
      <c r="V101" s="509"/>
      <c r="W101" s="451"/>
      <c r="X101" s="452"/>
      <c r="Y101" s="452"/>
      <c r="Z101" s="453"/>
      <c r="AF101" s="375">
        <f t="shared" si="15"/>
        <v>0</v>
      </c>
      <c r="AK101" s="437">
        <f t="shared" si="13"/>
        <v>0</v>
      </c>
    </row>
    <row r="102" spans="1:37" ht="18.75" customHeight="1">
      <c r="A102" s="443"/>
      <c r="B102" s="444"/>
      <c r="C102" s="444"/>
      <c r="D102" s="444"/>
      <c r="E102" s="444"/>
      <c r="F102" s="444"/>
      <c r="G102" s="444"/>
      <c r="H102" s="444"/>
      <c r="I102" s="444"/>
      <c r="J102" s="445"/>
      <c r="K102" s="446"/>
      <c r="L102" s="447"/>
      <c r="M102" s="447"/>
      <c r="N102" s="447"/>
      <c r="O102" s="447"/>
      <c r="P102" s="447"/>
      <c r="Q102" s="513"/>
      <c r="R102" s="514"/>
      <c r="S102" s="508" t="str">
        <f t="shared" si="14"/>
        <v/>
      </c>
      <c r="T102" s="471"/>
      <c r="U102" s="471"/>
      <c r="V102" s="509"/>
      <c r="W102" s="451"/>
      <c r="X102" s="452"/>
      <c r="Y102" s="452"/>
      <c r="Z102" s="453"/>
      <c r="AF102" s="375">
        <f t="shared" si="15"/>
        <v>0</v>
      </c>
      <c r="AK102" s="437">
        <f t="shared" si="13"/>
        <v>0</v>
      </c>
    </row>
    <row r="103" spans="1:37" ht="18.75" customHeight="1">
      <c r="A103" s="443"/>
      <c r="B103" s="444"/>
      <c r="C103" s="444"/>
      <c r="D103" s="444"/>
      <c r="E103" s="444"/>
      <c r="F103" s="444"/>
      <c r="G103" s="444"/>
      <c r="H103" s="444"/>
      <c r="I103" s="444"/>
      <c r="J103" s="445"/>
      <c r="K103" s="446"/>
      <c r="L103" s="447"/>
      <c r="M103" s="447"/>
      <c r="N103" s="447"/>
      <c r="O103" s="447"/>
      <c r="P103" s="447"/>
      <c r="Q103" s="513"/>
      <c r="R103" s="514"/>
      <c r="S103" s="508" t="str">
        <f t="shared" si="14"/>
        <v/>
      </c>
      <c r="T103" s="471"/>
      <c r="U103" s="471"/>
      <c r="V103" s="509"/>
      <c r="W103" s="451"/>
      <c r="X103" s="452"/>
      <c r="Y103" s="452"/>
      <c r="Z103" s="453"/>
      <c r="AF103" s="375">
        <f t="shared" si="15"/>
        <v>0</v>
      </c>
      <c r="AK103" s="437">
        <f t="shared" si="13"/>
        <v>0</v>
      </c>
    </row>
    <row r="104" spans="1:37" ht="18.75" customHeight="1">
      <c r="A104" s="443"/>
      <c r="B104" s="444"/>
      <c r="C104" s="444"/>
      <c r="D104" s="444"/>
      <c r="E104" s="444"/>
      <c r="F104" s="444"/>
      <c r="G104" s="444"/>
      <c r="H104" s="444"/>
      <c r="I104" s="444"/>
      <c r="J104" s="445"/>
      <c r="K104" s="446"/>
      <c r="L104" s="447"/>
      <c r="M104" s="447"/>
      <c r="N104" s="447"/>
      <c r="O104" s="447"/>
      <c r="P104" s="447"/>
      <c r="Q104" s="513"/>
      <c r="R104" s="514"/>
      <c r="S104" s="508" t="str">
        <f t="shared" si="14"/>
        <v/>
      </c>
      <c r="T104" s="471"/>
      <c r="U104" s="471"/>
      <c r="V104" s="509"/>
      <c r="W104" s="451"/>
      <c r="X104" s="452"/>
      <c r="Y104" s="452"/>
      <c r="Z104" s="453"/>
      <c r="AF104" s="375">
        <f t="shared" si="15"/>
        <v>0</v>
      </c>
      <c r="AK104" s="437">
        <f t="shared" si="13"/>
        <v>0</v>
      </c>
    </row>
    <row r="105" spans="1:37" ht="18.75" customHeight="1">
      <c r="A105" s="443"/>
      <c r="B105" s="444"/>
      <c r="C105" s="444"/>
      <c r="D105" s="444"/>
      <c r="E105" s="444"/>
      <c r="F105" s="444"/>
      <c r="G105" s="444"/>
      <c r="H105" s="444"/>
      <c r="I105" s="444"/>
      <c r="J105" s="445"/>
      <c r="K105" s="446"/>
      <c r="L105" s="447"/>
      <c r="M105" s="447"/>
      <c r="N105" s="447"/>
      <c r="O105" s="447"/>
      <c r="P105" s="447"/>
      <c r="Q105" s="513"/>
      <c r="R105" s="514"/>
      <c r="S105" s="508" t="str">
        <f t="shared" si="14"/>
        <v/>
      </c>
      <c r="T105" s="471"/>
      <c r="U105" s="471"/>
      <c r="V105" s="509"/>
      <c r="W105" s="451"/>
      <c r="X105" s="452"/>
      <c r="Y105" s="452"/>
      <c r="Z105" s="453"/>
      <c r="AF105" s="375">
        <f t="shared" si="15"/>
        <v>0</v>
      </c>
      <c r="AK105" s="437">
        <f t="shared" si="13"/>
        <v>0</v>
      </c>
    </row>
    <row r="106" spans="1:37" ht="18.75" customHeight="1">
      <c r="A106" s="443"/>
      <c r="B106" s="444"/>
      <c r="C106" s="444"/>
      <c r="D106" s="444"/>
      <c r="E106" s="444"/>
      <c r="F106" s="444"/>
      <c r="G106" s="444"/>
      <c r="H106" s="444"/>
      <c r="I106" s="444"/>
      <c r="J106" s="445"/>
      <c r="K106" s="446"/>
      <c r="L106" s="447"/>
      <c r="M106" s="447"/>
      <c r="N106" s="447"/>
      <c r="O106" s="447"/>
      <c r="P106" s="447"/>
      <c r="Q106" s="513"/>
      <c r="R106" s="514"/>
      <c r="S106" s="508" t="str">
        <f t="shared" si="14"/>
        <v/>
      </c>
      <c r="T106" s="471"/>
      <c r="U106" s="471"/>
      <c r="V106" s="509"/>
      <c r="W106" s="451"/>
      <c r="X106" s="452"/>
      <c r="Y106" s="452"/>
      <c r="Z106" s="453"/>
      <c r="AF106" s="375">
        <f t="shared" si="15"/>
        <v>0</v>
      </c>
      <c r="AK106" s="437">
        <f t="shared" si="13"/>
        <v>0</v>
      </c>
    </row>
    <row r="107" spans="1:37" ht="18.75" customHeight="1">
      <c r="A107" s="443"/>
      <c r="B107" s="444"/>
      <c r="C107" s="444"/>
      <c r="D107" s="444"/>
      <c r="E107" s="444"/>
      <c r="F107" s="444"/>
      <c r="G107" s="444"/>
      <c r="H107" s="444"/>
      <c r="I107" s="444"/>
      <c r="J107" s="445"/>
      <c r="K107" s="446"/>
      <c r="L107" s="447"/>
      <c r="M107" s="447"/>
      <c r="N107" s="447"/>
      <c r="O107" s="447"/>
      <c r="P107" s="447"/>
      <c r="Q107" s="513"/>
      <c r="R107" s="514"/>
      <c r="S107" s="508" t="str">
        <f t="shared" si="14"/>
        <v/>
      </c>
      <c r="T107" s="471"/>
      <c r="U107" s="471"/>
      <c r="V107" s="509"/>
      <c r="W107" s="451"/>
      <c r="X107" s="452"/>
      <c r="Y107" s="452"/>
      <c r="Z107" s="453"/>
      <c r="AF107" s="375">
        <f t="shared" si="15"/>
        <v>0</v>
      </c>
      <c r="AK107" s="437">
        <f t="shared" si="13"/>
        <v>0</v>
      </c>
    </row>
    <row r="108" spans="1:37" ht="18.75" customHeight="1">
      <c r="A108" s="443"/>
      <c r="B108" s="444"/>
      <c r="C108" s="444"/>
      <c r="D108" s="444"/>
      <c r="E108" s="444"/>
      <c r="F108" s="444"/>
      <c r="G108" s="444"/>
      <c r="H108" s="444"/>
      <c r="I108" s="444"/>
      <c r="J108" s="445"/>
      <c r="K108" s="446"/>
      <c r="L108" s="447"/>
      <c r="M108" s="447"/>
      <c r="N108" s="447"/>
      <c r="O108" s="447"/>
      <c r="P108" s="447"/>
      <c r="Q108" s="513"/>
      <c r="R108" s="514"/>
      <c r="S108" s="508" t="str">
        <f t="shared" si="14"/>
        <v/>
      </c>
      <c r="T108" s="471"/>
      <c r="U108" s="471"/>
      <c r="V108" s="509"/>
      <c r="W108" s="451"/>
      <c r="X108" s="452"/>
      <c r="Y108" s="452"/>
      <c r="Z108" s="453"/>
      <c r="AF108" s="375">
        <f t="shared" si="15"/>
        <v>0</v>
      </c>
      <c r="AK108" s="437">
        <f t="shared" si="13"/>
        <v>0</v>
      </c>
    </row>
    <row r="109" spans="1:37" ht="18.75" customHeight="1">
      <c r="A109" s="443"/>
      <c r="B109" s="444"/>
      <c r="C109" s="444"/>
      <c r="D109" s="444"/>
      <c r="E109" s="444"/>
      <c r="F109" s="444"/>
      <c r="G109" s="444"/>
      <c r="H109" s="444"/>
      <c r="I109" s="444"/>
      <c r="J109" s="445"/>
      <c r="K109" s="446"/>
      <c r="L109" s="447"/>
      <c r="M109" s="447"/>
      <c r="N109" s="447"/>
      <c r="O109" s="447"/>
      <c r="P109" s="447"/>
      <c r="Q109" s="513"/>
      <c r="R109" s="514"/>
      <c r="S109" s="508" t="str">
        <f t="shared" si="14"/>
        <v/>
      </c>
      <c r="T109" s="471"/>
      <c r="U109" s="471"/>
      <c r="V109" s="509"/>
      <c r="W109" s="451"/>
      <c r="X109" s="452"/>
      <c r="Y109" s="452"/>
      <c r="Z109" s="453"/>
      <c r="AF109" s="375">
        <f t="shared" si="15"/>
        <v>0</v>
      </c>
      <c r="AK109" s="437">
        <f t="shared" si="13"/>
        <v>0</v>
      </c>
    </row>
    <row r="110" spans="1:37" ht="18.75" customHeight="1">
      <c r="A110" s="443"/>
      <c r="B110" s="444"/>
      <c r="C110" s="444"/>
      <c r="D110" s="444"/>
      <c r="E110" s="444"/>
      <c r="F110" s="444"/>
      <c r="G110" s="444"/>
      <c r="H110" s="444"/>
      <c r="I110" s="444"/>
      <c r="J110" s="445"/>
      <c r="K110" s="446"/>
      <c r="L110" s="447"/>
      <c r="M110" s="447"/>
      <c r="N110" s="447"/>
      <c r="O110" s="447"/>
      <c r="P110" s="447"/>
      <c r="Q110" s="513"/>
      <c r="R110" s="514"/>
      <c r="S110" s="508" t="str">
        <f t="shared" si="14"/>
        <v/>
      </c>
      <c r="T110" s="471"/>
      <c r="U110" s="471"/>
      <c r="V110" s="509"/>
      <c r="W110" s="451"/>
      <c r="X110" s="452"/>
      <c r="Y110" s="452"/>
      <c r="Z110" s="453"/>
      <c r="AF110" s="375">
        <f t="shared" si="15"/>
        <v>0</v>
      </c>
      <c r="AK110" s="437">
        <f t="shared" si="13"/>
        <v>0</v>
      </c>
    </row>
    <row r="111" spans="1:37" ht="18.75" customHeight="1">
      <c r="A111" s="443"/>
      <c r="B111" s="444"/>
      <c r="C111" s="444"/>
      <c r="D111" s="444"/>
      <c r="E111" s="444"/>
      <c r="F111" s="444"/>
      <c r="G111" s="444"/>
      <c r="H111" s="444"/>
      <c r="I111" s="444"/>
      <c r="J111" s="445"/>
      <c r="K111" s="446"/>
      <c r="L111" s="447"/>
      <c r="M111" s="447"/>
      <c r="N111" s="447"/>
      <c r="O111" s="447"/>
      <c r="P111" s="447"/>
      <c r="Q111" s="513"/>
      <c r="R111" s="514"/>
      <c r="S111" s="508" t="str">
        <f t="shared" si="14"/>
        <v/>
      </c>
      <c r="T111" s="471"/>
      <c r="U111" s="471"/>
      <c r="V111" s="509"/>
      <c r="W111" s="451"/>
      <c r="X111" s="452"/>
      <c r="Y111" s="452"/>
      <c r="Z111" s="453"/>
      <c r="AF111" s="375">
        <f t="shared" si="15"/>
        <v>0</v>
      </c>
      <c r="AK111" s="437">
        <f t="shared" si="13"/>
        <v>0</v>
      </c>
    </row>
    <row r="112" spans="1:37" ht="18.75" customHeight="1">
      <c r="A112" s="443"/>
      <c r="B112" s="444"/>
      <c r="C112" s="444"/>
      <c r="D112" s="444"/>
      <c r="E112" s="444"/>
      <c r="F112" s="444"/>
      <c r="G112" s="444"/>
      <c r="H112" s="444"/>
      <c r="I112" s="444"/>
      <c r="J112" s="445"/>
      <c r="K112" s="446"/>
      <c r="L112" s="447"/>
      <c r="M112" s="447"/>
      <c r="N112" s="447"/>
      <c r="O112" s="447"/>
      <c r="P112" s="447"/>
      <c r="Q112" s="513"/>
      <c r="R112" s="514"/>
      <c r="S112" s="508" t="str">
        <f t="shared" si="14"/>
        <v/>
      </c>
      <c r="T112" s="471"/>
      <c r="U112" s="471"/>
      <c r="V112" s="509"/>
      <c r="W112" s="451"/>
      <c r="X112" s="452"/>
      <c r="Y112" s="452"/>
      <c r="Z112" s="453"/>
      <c r="AF112" s="375">
        <f t="shared" si="15"/>
        <v>0</v>
      </c>
      <c r="AK112" s="437">
        <f t="shared" si="13"/>
        <v>0</v>
      </c>
    </row>
    <row r="113" spans="1:37" ht="18.75" customHeight="1">
      <c r="A113" s="443"/>
      <c r="B113" s="444"/>
      <c r="C113" s="444"/>
      <c r="D113" s="444"/>
      <c r="E113" s="444"/>
      <c r="F113" s="444"/>
      <c r="G113" s="444"/>
      <c r="H113" s="444"/>
      <c r="I113" s="444"/>
      <c r="J113" s="445"/>
      <c r="K113" s="446"/>
      <c r="L113" s="447"/>
      <c r="M113" s="447"/>
      <c r="N113" s="447"/>
      <c r="O113" s="447"/>
      <c r="P113" s="447"/>
      <c r="Q113" s="513"/>
      <c r="R113" s="514"/>
      <c r="S113" s="508" t="str">
        <f t="shared" si="14"/>
        <v/>
      </c>
      <c r="T113" s="471"/>
      <c r="U113" s="471"/>
      <c r="V113" s="509"/>
      <c r="W113" s="451"/>
      <c r="X113" s="452"/>
      <c r="Y113" s="452"/>
      <c r="Z113" s="453"/>
      <c r="AF113" s="375">
        <f t="shared" si="15"/>
        <v>0</v>
      </c>
      <c r="AK113" s="437">
        <f t="shared" si="13"/>
        <v>0</v>
      </c>
    </row>
    <row r="114" spans="1:37" ht="18.75" customHeight="1">
      <c r="A114" s="443"/>
      <c r="B114" s="444"/>
      <c r="C114" s="444"/>
      <c r="D114" s="444"/>
      <c r="E114" s="444"/>
      <c r="F114" s="444"/>
      <c r="G114" s="444"/>
      <c r="H114" s="444"/>
      <c r="I114" s="444"/>
      <c r="J114" s="445"/>
      <c r="K114" s="446"/>
      <c r="L114" s="447"/>
      <c r="M114" s="447"/>
      <c r="N114" s="447"/>
      <c r="O114" s="447"/>
      <c r="P114" s="447"/>
      <c r="Q114" s="513"/>
      <c r="R114" s="514"/>
      <c r="S114" s="508" t="str">
        <f t="shared" si="14"/>
        <v/>
      </c>
      <c r="T114" s="471"/>
      <c r="U114" s="471"/>
      <c r="V114" s="509"/>
      <c r="W114" s="451"/>
      <c r="X114" s="452"/>
      <c r="Y114" s="452"/>
      <c r="Z114" s="453"/>
      <c r="AF114" s="375">
        <f t="shared" si="15"/>
        <v>0</v>
      </c>
      <c r="AK114" s="437">
        <f t="shared" si="13"/>
        <v>0</v>
      </c>
    </row>
    <row r="115" spans="1:37" ht="18.75" customHeight="1">
      <c r="A115" s="443"/>
      <c r="B115" s="444"/>
      <c r="C115" s="444"/>
      <c r="D115" s="444"/>
      <c r="E115" s="444"/>
      <c r="F115" s="444"/>
      <c r="G115" s="444"/>
      <c r="H115" s="444"/>
      <c r="I115" s="444"/>
      <c r="J115" s="445"/>
      <c r="K115" s="446"/>
      <c r="L115" s="447"/>
      <c r="M115" s="447"/>
      <c r="N115" s="447"/>
      <c r="O115" s="447"/>
      <c r="P115" s="447"/>
      <c r="Q115" s="513"/>
      <c r="R115" s="514"/>
      <c r="S115" s="508" t="str">
        <f t="shared" si="14"/>
        <v/>
      </c>
      <c r="T115" s="471"/>
      <c r="U115" s="471"/>
      <c r="V115" s="509"/>
      <c r="W115" s="451"/>
      <c r="X115" s="452"/>
      <c r="Y115" s="452"/>
      <c r="Z115" s="453"/>
      <c r="AF115" s="375">
        <f t="shared" si="15"/>
        <v>0</v>
      </c>
      <c r="AK115" s="437">
        <f t="shared" si="13"/>
        <v>0</v>
      </c>
    </row>
    <row r="116" spans="1:37" ht="18.75" customHeight="1">
      <c r="A116" s="443"/>
      <c r="B116" s="444"/>
      <c r="C116" s="444"/>
      <c r="D116" s="444"/>
      <c r="E116" s="444"/>
      <c r="F116" s="444"/>
      <c r="G116" s="444"/>
      <c r="H116" s="444"/>
      <c r="I116" s="444"/>
      <c r="J116" s="445"/>
      <c r="K116" s="446"/>
      <c r="L116" s="447"/>
      <c r="M116" s="447"/>
      <c r="N116" s="447"/>
      <c r="O116" s="447"/>
      <c r="P116" s="447"/>
      <c r="Q116" s="513"/>
      <c r="R116" s="514"/>
      <c r="S116" s="508" t="str">
        <f t="shared" si="14"/>
        <v/>
      </c>
      <c r="T116" s="471"/>
      <c r="U116" s="471"/>
      <c r="V116" s="509"/>
      <c r="W116" s="451"/>
      <c r="X116" s="452"/>
      <c r="Y116" s="452"/>
      <c r="Z116" s="453"/>
      <c r="AF116" s="375">
        <f t="shared" si="15"/>
        <v>0</v>
      </c>
      <c r="AK116" s="437">
        <f t="shared" si="13"/>
        <v>0</v>
      </c>
    </row>
    <row r="117" spans="1:37" ht="18.75" customHeight="1">
      <c r="A117" s="443"/>
      <c r="B117" s="444"/>
      <c r="C117" s="444"/>
      <c r="D117" s="444"/>
      <c r="E117" s="444"/>
      <c r="F117" s="444"/>
      <c r="G117" s="444"/>
      <c r="H117" s="444"/>
      <c r="I117" s="444"/>
      <c r="J117" s="445"/>
      <c r="K117" s="446"/>
      <c r="L117" s="447"/>
      <c r="M117" s="447"/>
      <c r="N117" s="447"/>
      <c r="O117" s="447"/>
      <c r="P117" s="447"/>
      <c r="Q117" s="513"/>
      <c r="R117" s="514"/>
      <c r="S117" s="508" t="str">
        <f t="shared" si="14"/>
        <v/>
      </c>
      <c r="T117" s="471"/>
      <c r="U117" s="471"/>
      <c r="V117" s="509"/>
      <c r="W117" s="451"/>
      <c r="X117" s="452"/>
      <c r="Y117" s="452"/>
      <c r="Z117" s="453"/>
      <c r="AF117" s="375">
        <f t="shared" si="15"/>
        <v>0</v>
      </c>
      <c r="AK117" s="437">
        <f t="shared" si="13"/>
        <v>0</v>
      </c>
    </row>
    <row r="118" spans="1:37" ht="18.75" customHeight="1">
      <c r="A118" s="443"/>
      <c r="B118" s="444"/>
      <c r="C118" s="444"/>
      <c r="D118" s="444"/>
      <c r="E118" s="444"/>
      <c r="F118" s="444"/>
      <c r="G118" s="444"/>
      <c r="H118" s="444"/>
      <c r="I118" s="444"/>
      <c r="J118" s="445"/>
      <c r="K118" s="446"/>
      <c r="L118" s="447"/>
      <c r="M118" s="447"/>
      <c r="N118" s="447"/>
      <c r="O118" s="447"/>
      <c r="P118" s="447"/>
      <c r="Q118" s="513"/>
      <c r="R118" s="514"/>
      <c r="S118" s="508" t="str">
        <f t="shared" si="14"/>
        <v/>
      </c>
      <c r="T118" s="471"/>
      <c r="U118" s="471"/>
      <c r="V118" s="509"/>
      <c r="W118" s="451"/>
      <c r="X118" s="452"/>
      <c r="Y118" s="452"/>
      <c r="Z118" s="453"/>
      <c r="AF118" s="375">
        <f t="shared" si="15"/>
        <v>0</v>
      </c>
      <c r="AK118" s="437">
        <f t="shared" si="13"/>
        <v>0</v>
      </c>
    </row>
    <row r="119" spans="1:37" ht="18.75" customHeight="1">
      <c r="A119" s="443"/>
      <c r="B119" s="444"/>
      <c r="C119" s="444"/>
      <c r="D119" s="444"/>
      <c r="E119" s="444"/>
      <c r="F119" s="444"/>
      <c r="G119" s="444"/>
      <c r="H119" s="444"/>
      <c r="I119" s="444"/>
      <c r="J119" s="445"/>
      <c r="K119" s="446"/>
      <c r="L119" s="447"/>
      <c r="M119" s="447"/>
      <c r="N119" s="447"/>
      <c r="O119" s="447"/>
      <c r="P119" s="447"/>
      <c r="Q119" s="513"/>
      <c r="R119" s="514"/>
      <c r="S119" s="508" t="str">
        <f t="shared" si="14"/>
        <v/>
      </c>
      <c r="T119" s="471"/>
      <c r="U119" s="471"/>
      <c r="V119" s="509"/>
      <c r="W119" s="451"/>
      <c r="X119" s="452"/>
      <c r="Y119" s="452"/>
      <c r="Z119" s="453"/>
      <c r="AF119" s="375">
        <f t="shared" si="15"/>
        <v>0</v>
      </c>
      <c r="AK119" s="437">
        <f t="shared" si="13"/>
        <v>0</v>
      </c>
    </row>
    <row r="120" spans="1:37" ht="18.75" hidden="1" customHeight="1" outlineLevel="1">
      <c r="A120" s="534"/>
      <c r="B120" s="535"/>
      <c r="C120" s="535"/>
      <c r="D120" s="535"/>
      <c r="E120" s="535"/>
      <c r="F120" s="535"/>
      <c r="G120" s="535"/>
      <c r="H120" s="535"/>
      <c r="I120" s="535"/>
      <c r="J120" s="536"/>
      <c r="K120" s="522"/>
      <c r="L120" s="462"/>
      <c r="M120" s="447"/>
      <c r="N120" s="447"/>
      <c r="O120" s="462"/>
      <c r="P120" s="462"/>
      <c r="Q120" s="523"/>
      <c r="R120" s="524"/>
      <c r="S120" s="508" t="str">
        <f t="shared" ref="S120" si="16">IF(A120="","",AK120)</f>
        <v/>
      </c>
      <c r="T120" s="471"/>
      <c r="U120" s="471"/>
      <c r="V120" s="509"/>
      <c r="W120" s="464"/>
      <c r="X120" s="465"/>
      <c r="Y120" s="465"/>
      <c r="Z120" s="466"/>
      <c r="AK120" s="437">
        <f>IF($AC$6=$AI$5,ROUND((M120*Q120),0),IF($AC$6=$AI$6,ROUNDDOWN((M120*Q120),0),IF($AC$6=$AI$7,ROUNDUP((M120*Q120),0),"")))</f>
        <v>0</v>
      </c>
    </row>
    <row r="121" spans="1:37" ht="18.75" customHeight="1" collapsed="1">
      <c r="A121" s="515" t="s">
        <v>122</v>
      </c>
      <c r="B121" s="516"/>
      <c r="C121" s="516"/>
      <c r="D121" s="516"/>
      <c r="E121" s="516"/>
      <c r="F121" s="516"/>
      <c r="G121" s="516"/>
      <c r="H121" s="516"/>
      <c r="I121" s="516"/>
      <c r="J121" s="516"/>
      <c r="K121" s="516"/>
      <c r="L121" s="516"/>
      <c r="M121" s="516"/>
      <c r="N121" s="516"/>
      <c r="O121" s="516"/>
      <c r="P121" s="516"/>
      <c r="Q121" s="516"/>
      <c r="R121" s="517"/>
      <c r="S121" s="508" t="str">
        <f>IF(Z93="","",SUM(S95:V120))</f>
        <v/>
      </c>
      <c r="T121" s="471"/>
      <c r="U121" s="471"/>
      <c r="V121" s="509"/>
      <c r="W121" s="451"/>
      <c r="X121" s="452"/>
      <c r="Y121" s="452"/>
      <c r="Z121" s="453"/>
      <c r="AK121" s="437">
        <f t="shared" si="13"/>
        <v>0</v>
      </c>
    </row>
    <row r="122" spans="1:37" ht="21.75" customHeight="1" thickBot="1">
      <c r="A122" s="495" t="s">
        <v>36</v>
      </c>
      <c r="B122" s="495"/>
      <c r="C122" s="495"/>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377"/>
    </row>
    <row r="123" spans="1:37" ht="24.75" customHeight="1" thickBot="1">
      <c r="A123" s="496"/>
      <c r="B123" s="496"/>
      <c r="C123" s="496"/>
      <c r="D123" s="496"/>
      <c r="E123" s="496"/>
      <c r="F123" s="496"/>
      <c r="G123" s="496"/>
      <c r="H123" s="496"/>
      <c r="I123" s="496"/>
      <c r="J123" s="496"/>
      <c r="K123" s="496"/>
      <c r="L123" s="496"/>
      <c r="M123" s="496"/>
      <c r="N123" s="496"/>
      <c r="O123" s="496"/>
      <c r="P123" s="496"/>
      <c r="Q123" s="496"/>
      <c r="R123" s="496"/>
      <c r="S123" s="496"/>
      <c r="T123" s="496"/>
      <c r="U123" s="496"/>
      <c r="V123" s="496"/>
      <c r="W123" s="496"/>
      <c r="X123" s="496"/>
      <c r="Y123" s="496"/>
      <c r="Z123" s="497" t="str">
        <f>IF(AF124=1,AF123,"")</f>
        <v/>
      </c>
      <c r="AA123" s="377"/>
      <c r="AF123" s="382" t="s">
        <v>127</v>
      </c>
    </row>
    <row r="124" spans="1:37" ht="18.75" customHeight="1" thickBot="1">
      <c r="A124" s="498" t="s">
        <v>2</v>
      </c>
      <c r="B124" s="452"/>
      <c r="C124" s="452"/>
      <c r="D124" s="452"/>
      <c r="E124" s="452"/>
      <c r="F124" s="452"/>
      <c r="G124" s="452"/>
      <c r="H124" s="452"/>
      <c r="I124" s="452"/>
      <c r="J124" s="499"/>
      <c r="K124" s="447" t="s">
        <v>63</v>
      </c>
      <c r="L124" s="447"/>
      <c r="M124" s="447" t="s">
        <v>39</v>
      </c>
      <c r="N124" s="447"/>
      <c r="O124" s="447" t="s">
        <v>38</v>
      </c>
      <c r="P124" s="447"/>
      <c r="Q124" s="447" t="s">
        <v>3</v>
      </c>
      <c r="R124" s="447"/>
      <c r="S124" s="447" t="s">
        <v>68</v>
      </c>
      <c r="T124" s="447"/>
      <c r="U124" s="447"/>
      <c r="V124" s="447"/>
      <c r="W124" s="451" t="s">
        <v>40</v>
      </c>
      <c r="X124" s="452"/>
      <c r="Y124" s="452"/>
      <c r="Z124" s="453"/>
      <c r="AF124" s="382">
        <f>IF((SUM(AF125:AF150)&gt;=1),1,2)</f>
        <v>2</v>
      </c>
      <c r="AK124" s="375" t="s">
        <v>82</v>
      </c>
    </row>
    <row r="125" spans="1:37" ht="18.75" hidden="1" customHeight="1" outlineLevel="1">
      <c r="A125" s="537"/>
      <c r="B125" s="538"/>
      <c r="C125" s="538"/>
      <c r="D125" s="538"/>
      <c r="E125" s="538"/>
      <c r="F125" s="538"/>
      <c r="G125" s="538"/>
      <c r="H125" s="538"/>
      <c r="I125" s="538"/>
      <c r="J125" s="539"/>
      <c r="K125" s="446"/>
      <c r="L125" s="447"/>
      <c r="M125" s="505"/>
      <c r="N125" s="505"/>
      <c r="O125" s="447"/>
      <c r="P125" s="447"/>
      <c r="Q125" s="513"/>
      <c r="R125" s="514"/>
      <c r="S125" s="508" t="str">
        <f>IF(A125="","",AK125)</f>
        <v/>
      </c>
      <c r="T125" s="471"/>
      <c r="U125" s="471"/>
      <c r="V125" s="509"/>
      <c r="W125" s="451"/>
      <c r="X125" s="452"/>
      <c r="Y125" s="452"/>
      <c r="Z125" s="453"/>
      <c r="AF125" s="400"/>
      <c r="AK125" s="437">
        <f>IF($AC$6=$AI$5,ROUND((M125*Q125),0),IF($AC$6=$AI$6,ROUNDDOWN((M125*Q125),0),IF($AC$6=$AI$7,ROUNDUP((M125*Q125),0),"")))</f>
        <v>0</v>
      </c>
    </row>
    <row r="126" spans="1:37" ht="18.75" customHeight="1" collapsed="1">
      <c r="A126" s="443"/>
      <c r="B126" s="444"/>
      <c r="C126" s="444"/>
      <c r="D126" s="444"/>
      <c r="E126" s="444"/>
      <c r="F126" s="444"/>
      <c r="G126" s="444"/>
      <c r="H126" s="444"/>
      <c r="I126" s="444"/>
      <c r="J126" s="445"/>
      <c r="K126" s="446"/>
      <c r="L126" s="447"/>
      <c r="M126" s="448"/>
      <c r="N126" s="448"/>
      <c r="O126" s="447"/>
      <c r="P126" s="447"/>
      <c r="Q126" s="513"/>
      <c r="R126" s="514"/>
      <c r="S126" s="508" t="str">
        <f>IF(A126="","",AK126)</f>
        <v/>
      </c>
      <c r="T126" s="471"/>
      <c r="U126" s="471"/>
      <c r="V126" s="509"/>
      <c r="W126" s="451"/>
      <c r="X126" s="452"/>
      <c r="Y126" s="452"/>
      <c r="Z126" s="453"/>
      <c r="AF126" s="375">
        <f>26-COUNTBLANK(A126:Z126)</f>
        <v>0</v>
      </c>
      <c r="AK126" s="437">
        <f t="shared" ref="AK126:AK151" si="17">IF($AC$6=$AI$5,ROUND((M126*Q126),0),IF($AC$6=$AI$6,ROUNDDOWN((M126*Q126),0),IF($AC$6=$AI$7,ROUNDUP((M126*Q126),0),"")))</f>
        <v>0</v>
      </c>
    </row>
    <row r="127" spans="1:37" ht="18.75" customHeight="1">
      <c r="A127" s="443"/>
      <c r="B127" s="444"/>
      <c r="C127" s="444"/>
      <c r="D127" s="444"/>
      <c r="E127" s="444"/>
      <c r="F127" s="444"/>
      <c r="G127" s="444"/>
      <c r="H127" s="444"/>
      <c r="I127" s="444"/>
      <c r="J127" s="445"/>
      <c r="K127" s="446"/>
      <c r="L127" s="447"/>
      <c r="M127" s="447"/>
      <c r="N127" s="447"/>
      <c r="O127" s="447"/>
      <c r="P127" s="447"/>
      <c r="Q127" s="513"/>
      <c r="R127" s="514"/>
      <c r="S127" s="508" t="str">
        <f t="shared" ref="S127:S149" si="18">IF(A127="","",AK127)</f>
        <v/>
      </c>
      <c r="T127" s="471"/>
      <c r="U127" s="471"/>
      <c r="V127" s="509"/>
      <c r="W127" s="451"/>
      <c r="X127" s="452"/>
      <c r="Y127" s="452"/>
      <c r="Z127" s="453"/>
      <c r="AF127" s="375">
        <f t="shared" ref="AF127:AF149" si="19">26-COUNTBLANK(A127:Z127)</f>
        <v>0</v>
      </c>
      <c r="AK127" s="437">
        <f t="shared" si="17"/>
        <v>0</v>
      </c>
    </row>
    <row r="128" spans="1:37" ht="18.75" customHeight="1">
      <c r="A128" s="443"/>
      <c r="B128" s="444"/>
      <c r="C128" s="444"/>
      <c r="D128" s="444"/>
      <c r="E128" s="444"/>
      <c r="F128" s="444"/>
      <c r="G128" s="444"/>
      <c r="H128" s="444"/>
      <c r="I128" s="444"/>
      <c r="J128" s="445"/>
      <c r="K128" s="446"/>
      <c r="L128" s="447"/>
      <c r="M128" s="447"/>
      <c r="N128" s="447"/>
      <c r="O128" s="447"/>
      <c r="P128" s="447"/>
      <c r="Q128" s="513"/>
      <c r="R128" s="514"/>
      <c r="S128" s="508" t="str">
        <f t="shared" si="18"/>
        <v/>
      </c>
      <c r="T128" s="471"/>
      <c r="U128" s="471"/>
      <c r="V128" s="509"/>
      <c r="W128" s="451"/>
      <c r="X128" s="452"/>
      <c r="Y128" s="452"/>
      <c r="Z128" s="453"/>
      <c r="AF128" s="375">
        <f t="shared" si="19"/>
        <v>0</v>
      </c>
      <c r="AK128" s="437">
        <f t="shared" si="17"/>
        <v>0</v>
      </c>
    </row>
    <row r="129" spans="1:37" ht="18.75" customHeight="1">
      <c r="A129" s="443"/>
      <c r="B129" s="444"/>
      <c r="C129" s="444"/>
      <c r="D129" s="444"/>
      <c r="E129" s="444"/>
      <c r="F129" s="444"/>
      <c r="G129" s="444"/>
      <c r="H129" s="444"/>
      <c r="I129" s="444"/>
      <c r="J129" s="445"/>
      <c r="K129" s="446"/>
      <c r="L129" s="447"/>
      <c r="M129" s="447"/>
      <c r="N129" s="447"/>
      <c r="O129" s="447"/>
      <c r="P129" s="447"/>
      <c r="Q129" s="513"/>
      <c r="R129" s="514"/>
      <c r="S129" s="508" t="str">
        <f t="shared" si="18"/>
        <v/>
      </c>
      <c r="T129" s="471"/>
      <c r="U129" s="471"/>
      <c r="V129" s="509"/>
      <c r="W129" s="451"/>
      <c r="X129" s="452"/>
      <c r="Y129" s="452"/>
      <c r="Z129" s="453"/>
      <c r="AF129" s="375">
        <f t="shared" si="19"/>
        <v>0</v>
      </c>
      <c r="AK129" s="437">
        <f t="shared" si="17"/>
        <v>0</v>
      </c>
    </row>
    <row r="130" spans="1:37" ht="18.75" customHeight="1">
      <c r="A130" s="443"/>
      <c r="B130" s="444"/>
      <c r="C130" s="444"/>
      <c r="D130" s="444"/>
      <c r="E130" s="444"/>
      <c r="F130" s="444"/>
      <c r="G130" s="444"/>
      <c r="H130" s="444"/>
      <c r="I130" s="444"/>
      <c r="J130" s="445"/>
      <c r="K130" s="446"/>
      <c r="L130" s="447"/>
      <c r="M130" s="447"/>
      <c r="N130" s="447"/>
      <c r="O130" s="447"/>
      <c r="P130" s="447"/>
      <c r="Q130" s="513"/>
      <c r="R130" s="514"/>
      <c r="S130" s="508" t="str">
        <f t="shared" si="18"/>
        <v/>
      </c>
      <c r="T130" s="471"/>
      <c r="U130" s="471"/>
      <c r="V130" s="509"/>
      <c r="W130" s="451"/>
      <c r="X130" s="452"/>
      <c r="Y130" s="452"/>
      <c r="Z130" s="453"/>
      <c r="AF130" s="375">
        <f t="shared" si="19"/>
        <v>0</v>
      </c>
      <c r="AK130" s="437">
        <f t="shared" si="17"/>
        <v>0</v>
      </c>
    </row>
    <row r="131" spans="1:37" ht="18.75" customHeight="1">
      <c r="A131" s="443"/>
      <c r="B131" s="444"/>
      <c r="C131" s="444"/>
      <c r="D131" s="444"/>
      <c r="E131" s="444"/>
      <c r="F131" s="444"/>
      <c r="G131" s="444"/>
      <c r="H131" s="444"/>
      <c r="I131" s="444"/>
      <c r="J131" s="445"/>
      <c r="K131" s="446"/>
      <c r="L131" s="447"/>
      <c r="M131" s="447"/>
      <c r="N131" s="447"/>
      <c r="O131" s="447"/>
      <c r="P131" s="447"/>
      <c r="Q131" s="513"/>
      <c r="R131" s="514"/>
      <c r="S131" s="508" t="str">
        <f t="shared" si="18"/>
        <v/>
      </c>
      <c r="T131" s="471"/>
      <c r="U131" s="471"/>
      <c r="V131" s="509"/>
      <c r="W131" s="451"/>
      <c r="X131" s="452"/>
      <c r="Y131" s="452"/>
      <c r="Z131" s="453"/>
      <c r="AF131" s="375">
        <f t="shared" si="19"/>
        <v>0</v>
      </c>
      <c r="AK131" s="437">
        <f t="shared" si="17"/>
        <v>0</v>
      </c>
    </row>
    <row r="132" spans="1:37" ht="18.75" customHeight="1">
      <c r="A132" s="443"/>
      <c r="B132" s="444"/>
      <c r="C132" s="444"/>
      <c r="D132" s="444"/>
      <c r="E132" s="444"/>
      <c r="F132" s="444"/>
      <c r="G132" s="444"/>
      <c r="H132" s="444"/>
      <c r="I132" s="444"/>
      <c r="J132" s="445"/>
      <c r="K132" s="446"/>
      <c r="L132" s="447"/>
      <c r="M132" s="447"/>
      <c r="N132" s="447"/>
      <c r="O132" s="447"/>
      <c r="P132" s="447"/>
      <c r="Q132" s="513"/>
      <c r="R132" s="514"/>
      <c r="S132" s="508" t="str">
        <f t="shared" si="18"/>
        <v/>
      </c>
      <c r="T132" s="471"/>
      <c r="U132" s="471"/>
      <c r="V132" s="509"/>
      <c r="W132" s="451"/>
      <c r="X132" s="452"/>
      <c r="Y132" s="452"/>
      <c r="Z132" s="453"/>
      <c r="AF132" s="375">
        <f t="shared" si="19"/>
        <v>0</v>
      </c>
      <c r="AK132" s="437">
        <f t="shared" si="17"/>
        <v>0</v>
      </c>
    </row>
    <row r="133" spans="1:37" ht="18.75" customHeight="1">
      <c r="A133" s="443"/>
      <c r="B133" s="444"/>
      <c r="C133" s="444"/>
      <c r="D133" s="444"/>
      <c r="E133" s="444"/>
      <c r="F133" s="444"/>
      <c r="G133" s="444"/>
      <c r="H133" s="444"/>
      <c r="I133" s="444"/>
      <c r="J133" s="445"/>
      <c r="K133" s="446"/>
      <c r="L133" s="447"/>
      <c r="M133" s="447"/>
      <c r="N133" s="447"/>
      <c r="O133" s="447"/>
      <c r="P133" s="447"/>
      <c r="Q133" s="513"/>
      <c r="R133" s="514"/>
      <c r="S133" s="508" t="str">
        <f t="shared" si="18"/>
        <v/>
      </c>
      <c r="T133" s="471"/>
      <c r="U133" s="471"/>
      <c r="V133" s="509"/>
      <c r="W133" s="451"/>
      <c r="X133" s="452"/>
      <c r="Y133" s="452"/>
      <c r="Z133" s="453"/>
      <c r="AF133" s="375">
        <f t="shared" si="19"/>
        <v>0</v>
      </c>
      <c r="AK133" s="437">
        <f t="shared" si="17"/>
        <v>0</v>
      </c>
    </row>
    <row r="134" spans="1:37" ht="18.75" customHeight="1">
      <c r="A134" s="443"/>
      <c r="B134" s="444"/>
      <c r="C134" s="444"/>
      <c r="D134" s="444"/>
      <c r="E134" s="444"/>
      <c r="F134" s="444"/>
      <c r="G134" s="444"/>
      <c r="H134" s="444"/>
      <c r="I134" s="444"/>
      <c r="J134" s="445"/>
      <c r="K134" s="446"/>
      <c r="L134" s="447"/>
      <c r="M134" s="447"/>
      <c r="N134" s="447"/>
      <c r="O134" s="447"/>
      <c r="P134" s="447"/>
      <c r="Q134" s="513"/>
      <c r="R134" s="514"/>
      <c r="S134" s="508" t="str">
        <f t="shared" si="18"/>
        <v/>
      </c>
      <c r="T134" s="471"/>
      <c r="U134" s="471"/>
      <c r="V134" s="509"/>
      <c r="W134" s="451"/>
      <c r="X134" s="452"/>
      <c r="Y134" s="452"/>
      <c r="Z134" s="453"/>
      <c r="AF134" s="375">
        <f t="shared" si="19"/>
        <v>0</v>
      </c>
      <c r="AK134" s="437">
        <f t="shared" si="17"/>
        <v>0</v>
      </c>
    </row>
    <row r="135" spans="1:37" ht="18.75" customHeight="1">
      <c r="A135" s="443"/>
      <c r="B135" s="444"/>
      <c r="C135" s="444"/>
      <c r="D135" s="444"/>
      <c r="E135" s="444"/>
      <c r="F135" s="444"/>
      <c r="G135" s="444"/>
      <c r="H135" s="444"/>
      <c r="I135" s="444"/>
      <c r="J135" s="445"/>
      <c r="K135" s="446"/>
      <c r="L135" s="447"/>
      <c r="M135" s="447"/>
      <c r="N135" s="447"/>
      <c r="O135" s="447"/>
      <c r="P135" s="447"/>
      <c r="Q135" s="513"/>
      <c r="R135" s="514"/>
      <c r="S135" s="508" t="str">
        <f t="shared" si="18"/>
        <v/>
      </c>
      <c r="T135" s="471"/>
      <c r="U135" s="471"/>
      <c r="V135" s="509"/>
      <c r="W135" s="451"/>
      <c r="X135" s="452"/>
      <c r="Y135" s="452"/>
      <c r="Z135" s="453"/>
      <c r="AF135" s="375">
        <f t="shared" si="19"/>
        <v>0</v>
      </c>
      <c r="AK135" s="437">
        <f t="shared" si="17"/>
        <v>0</v>
      </c>
    </row>
    <row r="136" spans="1:37" ht="18.75" customHeight="1">
      <c r="A136" s="443"/>
      <c r="B136" s="444"/>
      <c r="C136" s="444"/>
      <c r="D136" s="444"/>
      <c r="E136" s="444"/>
      <c r="F136" s="444"/>
      <c r="G136" s="444"/>
      <c r="H136" s="444"/>
      <c r="I136" s="444"/>
      <c r="J136" s="445"/>
      <c r="K136" s="446"/>
      <c r="L136" s="447"/>
      <c r="M136" s="447"/>
      <c r="N136" s="447"/>
      <c r="O136" s="447"/>
      <c r="P136" s="447"/>
      <c r="Q136" s="513"/>
      <c r="R136" s="514"/>
      <c r="S136" s="508" t="str">
        <f t="shared" si="18"/>
        <v/>
      </c>
      <c r="T136" s="471"/>
      <c r="U136" s="471"/>
      <c r="V136" s="509"/>
      <c r="W136" s="451"/>
      <c r="X136" s="452"/>
      <c r="Y136" s="452"/>
      <c r="Z136" s="453"/>
      <c r="AF136" s="375">
        <f t="shared" si="19"/>
        <v>0</v>
      </c>
      <c r="AK136" s="437">
        <f t="shared" si="17"/>
        <v>0</v>
      </c>
    </row>
    <row r="137" spans="1:37" ht="18.75" customHeight="1">
      <c r="A137" s="443"/>
      <c r="B137" s="444"/>
      <c r="C137" s="444"/>
      <c r="D137" s="444"/>
      <c r="E137" s="444"/>
      <c r="F137" s="444"/>
      <c r="G137" s="444"/>
      <c r="H137" s="444"/>
      <c r="I137" s="444"/>
      <c r="J137" s="445"/>
      <c r="K137" s="446"/>
      <c r="L137" s="447"/>
      <c r="M137" s="447"/>
      <c r="N137" s="447"/>
      <c r="O137" s="447"/>
      <c r="P137" s="447"/>
      <c r="Q137" s="513"/>
      <c r="R137" s="514"/>
      <c r="S137" s="508" t="str">
        <f t="shared" si="18"/>
        <v/>
      </c>
      <c r="T137" s="471"/>
      <c r="U137" s="471"/>
      <c r="V137" s="509"/>
      <c r="W137" s="451"/>
      <c r="X137" s="452"/>
      <c r="Y137" s="452"/>
      <c r="Z137" s="453"/>
      <c r="AF137" s="375">
        <f t="shared" si="19"/>
        <v>0</v>
      </c>
      <c r="AK137" s="437">
        <f t="shared" si="17"/>
        <v>0</v>
      </c>
    </row>
    <row r="138" spans="1:37" ht="18.75" customHeight="1">
      <c r="A138" s="443"/>
      <c r="B138" s="444"/>
      <c r="C138" s="444"/>
      <c r="D138" s="444"/>
      <c r="E138" s="444"/>
      <c r="F138" s="444"/>
      <c r="G138" s="444"/>
      <c r="H138" s="444"/>
      <c r="I138" s="444"/>
      <c r="J138" s="445"/>
      <c r="K138" s="446"/>
      <c r="L138" s="447"/>
      <c r="M138" s="447"/>
      <c r="N138" s="447"/>
      <c r="O138" s="447"/>
      <c r="P138" s="447"/>
      <c r="Q138" s="513"/>
      <c r="R138" s="514"/>
      <c r="S138" s="508" t="str">
        <f t="shared" si="18"/>
        <v/>
      </c>
      <c r="T138" s="471"/>
      <c r="U138" s="471"/>
      <c r="V138" s="509"/>
      <c r="W138" s="451"/>
      <c r="X138" s="452"/>
      <c r="Y138" s="452"/>
      <c r="Z138" s="453"/>
      <c r="AF138" s="375">
        <f t="shared" si="19"/>
        <v>0</v>
      </c>
      <c r="AK138" s="437">
        <f t="shared" si="17"/>
        <v>0</v>
      </c>
    </row>
    <row r="139" spans="1:37" ht="18.75" customHeight="1">
      <c r="A139" s="443"/>
      <c r="B139" s="444"/>
      <c r="C139" s="444"/>
      <c r="D139" s="444"/>
      <c r="E139" s="444"/>
      <c r="F139" s="444"/>
      <c r="G139" s="444"/>
      <c r="H139" s="444"/>
      <c r="I139" s="444"/>
      <c r="J139" s="445"/>
      <c r="K139" s="446"/>
      <c r="L139" s="447"/>
      <c r="M139" s="447"/>
      <c r="N139" s="447"/>
      <c r="O139" s="447"/>
      <c r="P139" s="447"/>
      <c r="Q139" s="513"/>
      <c r="R139" s="514"/>
      <c r="S139" s="508" t="str">
        <f t="shared" si="18"/>
        <v/>
      </c>
      <c r="T139" s="471"/>
      <c r="U139" s="471"/>
      <c r="V139" s="509"/>
      <c r="W139" s="451"/>
      <c r="X139" s="452"/>
      <c r="Y139" s="452"/>
      <c r="Z139" s="453"/>
      <c r="AF139" s="375">
        <f t="shared" si="19"/>
        <v>0</v>
      </c>
      <c r="AK139" s="437">
        <f t="shared" si="17"/>
        <v>0</v>
      </c>
    </row>
    <row r="140" spans="1:37" ht="18.75" customHeight="1">
      <c r="A140" s="443"/>
      <c r="B140" s="444"/>
      <c r="C140" s="444"/>
      <c r="D140" s="444"/>
      <c r="E140" s="444"/>
      <c r="F140" s="444"/>
      <c r="G140" s="444"/>
      <c r="H140" s="444"/>
      <c r="I140" s="444"/>
      <c r="J140" s="445"/>
      <c r="K140" s="446"/>
      <c r="L140" s="447"/>
      <c r="M140" s="447"/>
      <c r="N140" s="447"/>
      <c r="O140" s="447"/>
      <c r="P140" s="447"/>
      <c r="Q140" s="513"/>
      <c r="R140" s="514"/>
      <c r="S140" s="508" t="str">
        <f t="shared" si="18"/>
        <v/>
      </c>
      <c r="T140" s="471"/>
      <c r="U140" s="471"/>
      <c r="V140" s="509"/>
      <c r="W140" s="451"/>
      <c r="X140" s="452"/>
      <c r="Y140" s="452"/>
      <c r="Z140" s="453"/>
      <c r="AF140" s="375">
        <f t="shared" si="19"/>
        <v>0</v>
      </c>
      <c r="AK140" s="437">
        <f t="shared" si="17"/>
        <v>0</v>
      </c>
    </row>
    <row r="141" spans="1:37" ht="18.75" customHeight="1">
      <c r="A141" s="443"/>
      <c r="B141" s="444"/>
      <c r="C141" s="444"/>
      <c r="D141" s="444"/>
      <c r="E141" s="444"/>
      <c r="F141" s="444"/>
      <c r="G141" s="444"/>
      <c r="H141" s="444"/>
      <c r="I141" s="444"/>
      <c r="J141" s="445"/>
      <c r="K141" s="446"/>
      <c r="L141" s="447"/>
      <c r="M141" s="447"/>
      <c r="N141" s="447"/>
      <c r="O141" s="447"/>
      <c r="P141" s="447"/>
      <c r="Q141" s="513"/>
      <c r="R141" s="514"/>
      <c r="S141" s="508" t="str">
        <f t="shared" si="18"/>
        <v/>
      </c>
      <c r="T141" s="471"/>
      <c r="U141" s="471"/>
      <c r="V141" s="509"/>
      <c r="W141" s="451"/>
      <c r="X141" s="452"/>
      <c r="Y141" s="452"/>
      <c r="Z141" s="453"/>
      <c r="AF141" s="375">
        <f t="shared" si="19"/>
        <v>0</v>
      </c>
      <c r="AK141" s="437">
        <f t="shared" si="17"/>
        <v>0</v>
      </c>
    </row>
    <row r="142" spans="1:37" ht="18.75" customHeight="1">
      <c r="A142" s="443"/>
      <c r="B142" s="444"/>
      <c r="C142" s="444"/>
      <c r="D142" s="444"/>
      <c r="E142" s="444"/>
      <c r="F142" s="444"/>
      <c r="G142" s="444"/>
      <c r="H142" s="444"/>
      <c r="I142" s="444"/>
      <c r="J142" s="445"/>
      <c r="K142" s="446"/>
      <c r="L142" s="447"/>
      <c r="M142" s="447"/>
      <c r="N142" s="447"/>
      <c r="O142" s="447"/>
      <c r="P142" s="447"/>
      <c r="Q142" s="513"/>
      <c r="R142" s="514"/>
      <c r="S142" s="508" t="str">
        <f t="shared" si="18"/>
        <v/>
      </c>
      <c r="T142" s="471"/>
      <c r="U142" s="471"/>
      <c r="V142" s="509"/>
      <c r="W142" s="451"/>
      <c r="X142" s="452"/>
      <c r="Y142" s="452"/>
      <c r="Z142" s="453"/>
      <c r="AF142" s="375">
        <f t="shared" si="19"/>
        <v>0</v>
      </c>
      <c r="AK142" s="437">
        <f t="shared" si="17"/>
        <v>0</v>
      </c>
    </row>
    <row r="143" spans="1:37" ht="18.75" customHeight="1">
      <c r="A143" s="443"/>
      <c r="B143" s="444"/>
      <c r="C143" s="444"/>
      <c r="D143" s="444"/>
      <c r="E143" s="444"/>
      <c r="F143" s="444"/>
      <c r="G143" s="444"/>
      <c r="H143" s="444"/>
      <c r="I143" s="444"/>
      <c r="J143" s="445"/>
      <c r="K143" s="446"/>
      <c r="L143" s="447"/>
      <c r="M143" s="447"/>
      <c r="N143" s="447"/>
      <c r="O143" s="447"/>
      <c r="P143" s="447"/>
      <c r="Q143" s="513"/>
      <c r="R143" s="514"/>
      <c r="S143" s="508" t="str">
        <f t="shared" si="18"/>
        <v/>
      </c>
      <c r="T143" s="471"/>
      <c r="U143" s="471"/>
      <c r="V143" s="509"/>
      <c r="W143" s="451"/>
      <c r="X143" s="452"/>
      <c r="Y143" s="452"/>
      <c r="Z143" s="453"/>
      <c r="AF143" s="375">
        <f t="shared" si="19"/>
        <v>0</v>
      </c>
      <c r="AK143" s="437">
        <f t="shared" si="17"/>
        <v>0</v>
      </c>
    </row>
    <row r="144" spans="1:37" ht="18.75" customHeight="1">
      <c r="A144" s="443"/>
      <c r="B144" s="444"/>
      <c r="C144" s="444"/>
      <c r="D144" s="444"/>
      <c r="E144" s="444"/>
      <c r="F144" s="444"/>
      <c r="G144" s="444"/>
      <c r="H144" s="444"/>
      <c r="I144" s="444"/>
      <c r="J144" s="445"/>
      <c r="K144" s="446"/>
      <c r="L144" s="447"/>
      <c r="M144" s="447"/>
      <c r="N144" s="447"/>
      <c r="O144" s="447"/>
      <c r="P144" s="447"/>
      <c r="Q144" s="513"/>
      <c r="R144" s="514"/>
      <c r="S144" s="508" t="str">
        <f t="shared" si="18"/>
        <v/>
      </c>
      <c r="T144" s="471"/>
      <c r="U144" s="471"/>
      <c r="V144" s="509"/>
      <c r="W144" s="451"/>
      <c r="X144" s="452"/>
      <c r="Y144" s="452"/>
      <c r="Z144" s="453"/>
      <c r="AF144" s="375">
        <f t="shared" si="19"/>
        <v>0</v>
      </c>
      <c r="AK144" s="437">
        <f t="shared" si="17"/>
        <v>0</v>
      </c>
    </row>
    <row r="145" spans="1:37" ht="18.75" customHeight="1">
      <c r="A145" s="443"/>
      <c r="B145" s="444"/>
      <c r="C145" s="444"/>
      <c r="D145" s="444"/>
      <c r="E145" s="444"/>
      <c r="F145" s="444"/>
      <c r="G145" s="444"/>
      <c r="H145" s="444"/>
      <c r="I145" s="444"/>
      <c r="J145" s="445"/>
      <c r="K145" s="446"/>
      <c r="L145" s="447"/>
      <c r="M145" s="447"/>
      <c r="N145" s="447"/>
      <c r="O145" s="447"/>
      <c r="P145" s="447"/>
      <c r="Q145" s="513"/>
      <c r="R145" s="514"/>
      <c r="S145" s="508" t="str">
        <f t="shared" si="18"/>
        <v/>
      </c>
      <c r="T145" s="471"/>
      <c r="U145" s="471"/>
      <c r="V145" s="509"/>
      <c r="W145" s="451"/>
      <c r="X145" s="452"/>
      <c r="Y145" s="452"/>
      <c r="Z145" s="453"/>
      <c r="AF145" s="375">
        <f t="shared" si="19"/>
        <v>0</v>
      </c>
      <c r="AK145" s="437">
        <f t="shared" si="17"/>
        <v>0</v>
      </c>
    </row>
    <row r="146" spans="1:37" ht="18.75" customHeight="1">
      <c r="A146" s="443"/>
      <c r="B146" s="444"/>
      <c r="C146" s="444"/>
      <c r="D146" s="444"/>
      <c r="E146" s="444"/>
      <c r="F146" s="444"/>
      <c r="G146" s="444"/>
      <c r="H146" s="444"/>
      <c r="I146" s="444"/>
      <c r="J146" s="445"/>
      <c r="K146" s="446"/>
      <c r="L146" s="447"/>
      <c r="M146" s="447"/>
      <c r="N146" s="447"/>
      <c r="O146" s="447"/>
      <c r="P146" s="447"/>
      <c r="Q146" s="513"/>
      <c r="R146" s="514"/>
      <c r="S146" s="508" t="str">
        <f t="shared" si="18"/>
        <v/>
      </c>
      <c r="T146" s="471"/>
      <c r="U146" s="471"/>
      <c r="V146" s="509"/>
      <c r="W146" s="451"/>
      <c r="X146" s="452"/>
      <c r="Y146" s="452"/>
      <c r="Z146" s="453"/>
      <c r="AF146" s="375">
        <f t="shared" si="19"/>
        <v>0</v>
      </c>
      <c r="AK146" s="437">
        <f t="shared" si="17"/>
        <v>0</v>
      </c>
    </row>
    <row r="147" spans="1:37" ht="18.75" customHeight="1">
      <c r="A147" s="443"/>
      <c r="B147" s="444"/>
      <c r="C147" s="444"/>
      <c r="D147" s="444"/>
      <c r="E147" s="444"/>
      <c r="F147" s="444"/>
      <c r="G147" s="444"/>
      <c r="H147" s="444"/>
      <c r="I147" s="444"/>
      <c r="J147" s="445"/>
      <c r="K147" s="446"/>
      <c r="L147" s="447"/>
      <c r="M147" s="447"/>
      <c r="N147" s="447"/>
      <c r="O147" s="447"/>
      <c r="P147" s="447"/>
      <c r="Q147" s="513"/>
      <c r="R147" s="514"/>
      <c r="S147" s="508" t="str">
        <f t="shared" si="18"/>
        <v/>
      </c>
      <c r="T147" s="471"/>
      <c r="U147" s="471"/>
      <c r="V147" s="509"/>
      <c r="W147" s="451"/>
      <c r="X147" s="452"/>
      <c r="Y147" s="452"/>
      <c r="Z147" s="453"/>
      <c r="AF147" s="375">
        <f t="shared" si="19"/>
        <v>0</v>
      </c>
      <c r="AK147" s="437">
        <f t="shared" si="17"/>
        <v>0</v>
      </c>
    </row>
    <row r="148" spans="1:37" ht="18.75" customHeight="1">
      <c r="A148" s="443"/>
      <c r="B148" s="444"/>
      <c r="C148" s="444"/>
      <c r="D148" s="444"/>
      <c r="E148" s="444"/>
      <c r="F148" s="444"/>
      <c r="G148" s="444"/>
      <c r="H148" s="444"/>
      <c r="I148" s="444"/>
      <c r="J148" s="445"/>
      <c r="K148" s="446"/>
      <c r="L148" s="447"/>
      <c r="M148" s="447"/>
      <c r="N148" s="447"/>
      <c r="O148" s="447"/>
      <c r="P148" s="447"/>
      <c r="Q148" s="513"/>
      <c r="R148" s="514"/>
      <c r="S148" s="508" t="str">
        <f t="shared" si="18"/>
        <v/>
      </c>
      <c r="T148" s="471"/>
      <c r="U148" s="471"/>
      <c r="V148" s="509"/>
      <c r="W148" s="451"/>
      <c r="X148" s="452"/>
      <c r="Y148" s="452"/>
      <c r="Z148" s="453"/>
      <c r="AF148" s="375">
        <f t="shared" si="19"/>
        <v>0</v>
      </c>
      <c r="AK148" s="437">
        <f t="shared" si="17"/>
        <v>0</v>
      </c>
    </row>
    <row r="149" spans="1:37" ht="18.75" customHeight="1">
      <c r="A149" s="443"/>
      <c r="B149" s="444"/>
      <c r="C149" s="444"/>
      <c r="D149" s="444"/>
      <c r="E149" s="444"/>
      <c r="F149" s="444"/>
      <c r="G149" s="444"/>
      <c r="H149" s="444"/>
      <c r="I149" s="444"/>
      <c r="J149" s="445"/>
      <c r="K149" s="446"/>
      <c r="L149" s="447"/>
      <c r="M149" s="447"/>
      <c r="N149" s="447"/>
      <c r="O149" s="447"/>
      <c r="P149" s="447"/>
      <c r="Q149" s="513"/>
      <c r="R149" s="514"/>
      <c r="S149" s="508" t="str">
        <f t="shared" si="18"/>
        <v/>
      </c>
      <c r="T149" s="471"/>
      <c r="U149" s="471"/>
      <c r="V149" s="509"/>
      <c r="W149" s="451"/>
      <c r="X149" s="452"/>
      <c r="Y149" s="452"/>
      <c r="Z149" s="453"/>
      <c r="AF149" s="375">
        <f t="shared" si="19"/>
        <v>0</v>
      </c>
      <c r="AK149" s="437">
        <f t="shared" si="17"/>
        <v>0</v>
      </c>
    </row>
    <row r="150" spans="1:37" ht="18.75" hidden="1" customHeight="1" outlineLevel="1">
      <c r="A150" s="534"/>
      <c r="B150" s="535"/>
      <c r="C150" s="535"/>
      <c r="D150" s="535"/>
      <c r="E150" s="535"/>
      <c r="F150" s="535"/>
      <c r="G150" s="535"/>
      <c r="H150" s="535"/>
      <c r="I150" s="535"/>
      <c r="J150" s="536"/>
      <c r="K150" s="522"/>
      <c r="L150" s="462"/>
      <c r="M150" s="447"/>
      <c r="N150" s="447"/>
      <c r="O150" s="462"/>
      <c r="P150" s="462"/>
      <c r="Q150" s="523"/>
      <c r="R150" s="524"/>
      <c r="S150" s="508" t="str">
        <f t="shared" ref="S150" si="20">IF(A150="","",AK150)</f>
        <v/>
      </c>
      <c r="T150" s="471"/>
      <c r="U150" s="471"/>
      <c r="V150" s="509"/>
      <c r="W150" s="464"/>
      <c r="X150" s="465"/>
      <c r="Y150" s="465"/>
      <c r="Z150" s="466"/>
      <c r="AK150" s="437">
        <f>IF($AC$6=$AI$5,ROUND((M150*Q150),0),IF($AC$6=$AI$6,ROUNDDOWN((M150*Q150),0),IF($AC$6=$AI$7,ROUNDUP((M150*Q150),0),"")))</f>
        <v>0</v>
      </c>
    </row>
    <row r="151" spans="1:37" ht="18.75" customHeight="1" collapsed="1">
      <c r="A151" s="515" t="s">
        <v>122</v>
      </c>
      <c r="B151" s="516"/>
      <c r="C151" s="516"/>
      <c r="D151" s="516"/>
      <c r="E151" s="516"/>
      <c r="F151" s="516"/>
      <c r="G151" s="516"/>
      <c r="H151" s="516"/>
      <c r="I151" s="516"/>
      <c r="J151" s="516"/>
      <c r="K151" s="516"/>
      <c r="L151" s="516"/>
      <c r="M151" s="516"/>
      <c r="N151" s="516"/>
      <c r="O151" s="516"/>
      <c r="P151" s="516"/>
      <c r="Q151" s="516"/>
      <c r="R151" s="517"/>
      <c r="S151" s="508" t="str">
        <f>IF(Z123="","",SUM(S125:V150))</f>
        <v/>
      </c>
      <c r="T151" s="471"/>
      <c r="U151" s="471"/>
      <c r="V151" s="509"/>
      <c r="W151" s="451"/>
      <c r="X151" s="452"/>
      <c r="Y151" s="452"/>
      <c r="Z151" s="453"/>
      <c r="AK151" s="437">
        <f t="shared" si="17"/>
        <v>0</v>
      </c>
    </row>
    <row r="152" spans="1:37" ht="21.75" customHeight="1" thickBot="1">
      <c r="A152" s="495" t="s">
        <v>36</v>
      </c>
      <c r="B152" s="495"/>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c r="Z152" s="495"/>
      <c r="AA152" s="377"/>
    </row>
    <row r="153" spans="1:37" ht="24.75" customHeight="1" thickBot="1">
      <c r="A153" s="496"/>
      <c r="B153" s="496"/>
      <c r="C153" s="496"/>
      <c r="D153" s="496"/>
      <c r="E153" s="496"/>
      <c r="F153" s="496"/>
      <c r="G153" s="496"/>
      <c r="H153" s="496"/>
      <c r="I153" s="496"/>
      <c r="J153" s="496"/>
      <c r="K153" s="496"/>
      <c r="L153" s="496"/>
      <c r="M153" s="496"/>
      <c r="N153" s="496"/>
      <c r="O153" s="496"/>
      <c r="P153" s="496"/>
      <c r="Q153" s="496"/>
      <c r="R153" s="496"/>
      <c r="S153" s="496"/>
      <c r="T153" s="496"/>
      <c r="U153" s="496"/>
      <c r="V153" s="496"/>
      <c r="W153" s="496"/>
      <c r="X153" s="496"/>
      <c r="Y153" s="496"/>
      <c r="Z153" s="497" t="str">
        <f>IF(AF154=1,AF153,"")</f>
        <v/>
      </c>
      <c r="AA153" s="377"/>
      <c r="AF153" s="382" t="s">
        <v>128</v>
      </c>
    </row>
    <row r="154" spans="1:37" ht="18.75" customHeight="1" thickBot="1">
      <c r="A154" s="498" t="s">
        <v>2</v>
      </c>
      <c r="B154" s="452"/>
      <c r="C154" s="452"/>
      <c r="D154" s="452"/>
      <c r="E154" s="452"/>
      <c r="F154" s="452"/>
      <c r="G154" s="452"/>
      <c r="H154" s="452"/>
      <c r="I154" s="452"/>
      <c r="J154" s="499"/>
      <c r="K154" s="447" t="s">
        <v>63</v>
      </c>
      <c r="L154" s="447"/>
      <c r="M154" s="447" t="s">
        <v>39</v>
      </c>
      <c r="N154" s="447"/>
      <c r="O154" s="447" t="s">
        <v>38</v>
      </c>
      <c r="P154" s="447"/>
      <c r="Q154" s="447" t="s">
        <v>3</v>
      </c>
      <c r="R154" s="447"/>
      <c r="S154" s="447" t="s">
        <v>68</v>
      </c>
      <c r="T154" s="447"/>
      <c r="U154" s="447"/>
      <c r="V154" s="447"/>
      <c r="W154" s="451" t="s">
        <v>40</v>
      </c>
      <c r="X154" s="452"/>
      <c r="Y154" s="452"/>
      <c r="Z154" s="453"/>
      <c r="AF154" s="382">
        <f>IF((SUM(AF155:AF180)&gt;=1),1,2)</f>
        <v>2</v>
      </c>
      <c r="AK154" s="375" t="s">
        <v>82</v>
      </c>
    </row>
    <row r="155" spans="1:37" ht="18" hidden="1" customHeight="1" outlineLevel="1">
      <c r="A155" s="537"/>
      <c r="B155" s="538"/>
      <c r="C155" s="538"/>
      <c r="D155" s="538"/>
      <c r="E155" s="538"/>
      <c r="F155" s="538"/>
      <c r="G155" s="538"/>
      <c r="H155" s="538"/>
      <c r="I155" s="538"/>
      <c r="J155" s="539"/>
      <c r="K155" s="446"/>
      <c r="L155" s="447"/>
      <c r="M155" s="505"/>
      <c r="N155" s="505"/>
      <c r="O155" s="447"/>
      <c r="P155" s="447"/>
      <c r="Q155" s="513"/>
      <c r="R155" s="514"/>
      <c r="S155" s="508" t="str">
        <f>IF(A155="","",AK155)</f>
        <v/>
      </c>
      <c r="T155" s="471"/>
      <c r="U155" s="471"/>
      <c r="V155" s="509"/>
      <c r="W155" s="451"/>
      <c r="X155" s="452"/>
      <c r="Y155" s="452"/>
      <c r="Z155" s="453"/>
      <c r="AF155" s="400"/>
      <c r="AK155" s="437">
        <f>IF($AC$6=$AI$5,ROUND((M155*Q155),0),IF($AC$6=$AI$6,ROUNDDOWN((M155*Q155),0),IF($AC$6=$AI$7,ROUNDUP((M155*Q155),0),"")))</f>
        <v>0</v>
      </c>
    </row>
    <row r="156" spans="1:37" ht="18.75" customHeight="1" collapsed="1">
      <c r="A156" s="443"/>
      <c r="B156" s="444"/>
      <c r="C156" s="444"/>
      <c r="D156" s="444"/>
      <c r="E156" s="444"/>
      <c r="F156" s="444"/>
      <c r="G156" s="444"/>
      <c r="H156" s="444"/>
      <c r="I156" s="444"/>
      <c r="J156" s="445"/>
      <c r="K156" s="446"/>
      <c r="L156" s="447"/>
      <c r="M156" s="448"/>
      <c r="N156" s="448"/>
      <c r="O156" s="447"/>
      <c r="P156" s="447"/>
      <c r="Q156" s="513"/>
      <c r="R156" s="514"/>
      <c r="S156" s="508" t="str">
        <f>IF(A156="","",AK156)</f>
        <v/>
      </c>
      <c r="T156" s="471"/>
      <c r="U156" s="471"/>
      <c r="V156" s="509"/>
      <c r="W156" s="451"/>
      <c r="X156" s="452"/>
      <c r="Y156" s="452"/>
      <c r="Z156" s="453"/>
      <c r="AF156" s="375">
        <f>26-COUNTBLANK(A156:Z156)</f>
        <v>0</v>
      </c>
      <c r="AK156" s="437">
        <f t="shared" ref="AK156:AK181" si="21">IF($AC$6=$AI$5,ROUND((M156*Q156),0),IF($AC$6=$AI$6,ROUNDDOWN((M156*Q156),0),IF($AC$6=$AI$7,ROUNDUP((M156*Q156),0),"")))</f>
        <v>0</v>
      </c>
    </row>
    <row r="157" spans="1:37" ht="18.75" customHeight="1">
      <c r="A157" s="443"/>
      <c r="B157" s="444"/>
      <c r="C157" s="444"/>
      <c r="D157" s="444"/>
      <c r="E157" s="444"/>
      <c r="F157" s="444"/>
      <c r="G157" s="444"/>
      <c r="H157" s="444"/>
      <c r="I157" s="444"/>
      <c r="J157" s="445"/>
      <c r="K157" s="446"/>
      <c r="L157" s="447"/>
      <c r="M157" s="447"/>
      <c r="N157" s="447"/>
      <c r="O157" s="447"/>
      <c r="P157" s="447"/>
      <c r="Q157" s="513"/>
      <c r="R157" s="514"/>
      <c r="S157" s="508" t="str">
        <f t="shared" ref="S157:S179" si="22">IF(A157="","",AK157)</f>
        <v/>
      </c>
      <c r="T157" s="471"/>
      <c r="U157" s="471"/>
      <c r="V157" s="509"/>
      <c r="W157" s="451"/>
      <c r="X157" s="452"/>
      <c r="Y157" s="452"/>
      <c r="Z157" s="453"/>
      <c r="AF157" s="375">
        <f t="shared" ref="AF157:AF179" si="23">26-COUNTBLANK(A157:Z157)</f>
        <v>0</v>
      </c>
      <c r="AK157" s="437">
        <f t="shared" si="21"/>
        <v>0</v>
      </c>
    </row>
    <row r="158" spans="1:37" ht="18.75" customHeight="1">
      <c r="A158" s="443"/>
      <c r="B158" s="444"/>
      <c r="C158" s="444"/>
      <c r="D158" s="444"/>
      <c r="E158" s="444"/>
      <c r="F158" s="444"/>
      <c r="G158" s="444"/>
      <c r="H158" s="444"/>
      <c r="I158" s="444"/>
      <c r="J158" s="445"/>
      <c r="K158" s="446"/>
      <c r="L158" s="447"/>
      <c r="M158" s="447"/>
      <c r="N158" s="447"/>
      <c r="O158" s="447"/>
      <c r="P158" s="447"/>
      <c r="Q158" s="513"/>
      <c r="R158" s="514"/>
      <c r="S158" s="508" t="str">
        <f t="shared" si="22"/>
        <v/>
      </c>
      <c r="T158" s="471"/>
      <c r="U158" s="471"/>
      <c r="V158" s="509"/>
      <c r="W158" s="451"/>
      <c r="X158" s="452"/>
      <c r="Y158" s="452"/>
      <c r="Z158" s="453"/>
      <c r="AF158" s="375">
        <f t="shared" si="23"/>
        <v>0</v>
      </c>
      <c r="AK158" s="437">
        <f t="shared" si="21"/>
        <v>0</v>
      </c>
    </row>
    <row r="159" spans="1:37" ht="18.75" customHeight="1">
      <c r="A159" s="443"/>
      <c r="B159" s="444"/>
      <c r="C159" s="444"/>
      <c r="D159" s="444"/>
      <c r="E159" s="444"/>
      <c r="F159" s="444"/>
      <c r="G159" s="444"/>
      <c r="H159" s="444"/>
      <c r="I159" s="444"/>
      <c r="J159" s="445"/>
      <c r="K159" s="446"/>
      <c r="L159" s="447"/>
      <c r="M159" s="447"/>
      <c r="N159" s="447"/>
      <c r="O159" s="447"/>
      <c r="P159" s="447"/>
      <c r="Q159" s="513"/>
      <c r="R159" s="514"/>
      <c r="S159" s="508" t="str">
        <f t="shared" si="22"/>
        <v/>
      </c>
      <c r="T159" s="471"/>
      <c r="U159" s="471"/>
      <c r="V159" s="509"/>
      <c r="W159" s="451"/>
      <c r="X159" s="452"/>
      <c r="Y159" s="452"/>
      <c r="Z159" s="453"/>
      <c r="AF159" s="375">
        <f t="shared" si="23"/>
        <v>0</v>
      </c>
      <c r="AK159" s="437">
        <f t="shared" si="21"/>
        <v>0</v>
      </c>
    </row>
    <row r="160" spans="1:37" ht="18.75" customHeight="1">
      <c r="A160" s="443"/>
      <c r="B160" s="444"/>
      <c r="C160" s="444"/>
      <c r="D160" s="444"/>
      <c r="E160" s="444"/>
      <c r="F160" s="444"/>
      <c r="G160" s="444"/>
      <c r="H160" s="444"/>
      <c r="I160" s="444"/>
      <c r="J160" s="445"/>
      <c r="K160" s="446"/>
      <c r="L160" s="447"/>
      <c r="M160" s="447"/>
      <c r="N160" s="447"/>
      <c r="O160" s="447"/>
      <c r="P160" s="447"/>
      <c r="Q160" s="513"/>
      <c r="R160" s="514"/>
      <c r="S160" s="508" t="str">
        <f t="shared" si="22"/>
        <v/>
      </c>
      <c r="T160" s="471"/>
      <c r="U160" s="471"/>
      <c r="V160" s="509"/>
      <c r="W160" s="451"/>
      <c r="X160" s="452"/>
      <c r="Y160" s="452"/>
      <c r="Z160" s="453"/>
      <c r="AF160" s="375">
        <f t="shared" si="23"/>
        <v>0</v>
      </c>
      <c r="AK160" s="437">
        <f t="shared" si="21"/>
        <v>0</v>
      </c>
    </row>
    <row r="161" spans="1:37" ht="18.75" customHeight="1">
      <c r="A161" s="443"/>
      <c r="B161" s="444"/>
      <c r="C161" s="444"/>
      <c r="D161" s="444"/>
      <c r="E161" s="444"/>
      <c r="F161" s="444"/>
      <c r="G161" s="444"/>
      <c r="H161" s="444"/>
      <c r="I161" s="444"/>
      <c r="J161" s="445"/>
      <c r="K161" s="446"/>
      <c r="L161" s="447"/>
      <c r="M161" s="447"/>
      <c r="N161" s="447"/>
      <c r="O161" s="447"/>
      <c r="P161" s="447"/>
      <c r="Q161" s="513"/>
      <c r="R161" s="514"/>
      <c r="S161" s="508" t="str">
        <f t="shared" si="22"/>
        <v/>
      </c>
      <c r="T161" s="471"/>
      <c r="U161" s="471"/>
      <c r="V161" s="509"/>
      <c r="W161" s="451"/>
      <c r="X161" s="452"/>
      <c r="Y161" s="452"/>
      <c r="Z161" s="453"/>
      <c r="AF161" s="375">
        <f t="shared" si="23"/>
        <v>0</v>
      </c>
      <c r="AK161" s="437">
        <f t="shared" si="21"/>
        <v>0</v>
      </c>
    </row>
    <row r="162" spans="1:37" ht="18.75" customHeight="1">
      <c r="A162" s="443"/>
      <c r="B162" s="444"/>
      <c r="C162" s="444"/>
      <c r="D162" s="444"/>
      <c r="E162" s="444"/>
      <c r="F162" s="444"/>
      <c r="G162" s="444"/>
      <c r="H162" s="444"/>
      <c r="I162" s="444"/>
      <c r="J162" s="445"/>
      <c r="K162" s="446"/>
      <c r="L162" s="447"/>
      <c r="M162" s="447"/>
      <c r="N162" s="447"/>
      <c r="O162" s="447"/>
      <c r="P162" s="447"/>
      <c r="Q162" s="513"/>
      <c r="R162" s="514"/>
      <c r="S162" s="508" t="str">
        <f t="shared" si="22"/>
        <v/>
      </c>
      <c r="T162" s="471"/>
      <c r="U162" s="471"/>
      <c r="V162" s="509"/>
      <c r="W162" s="451"/>
      <c r="X162" s="452"/>
      <c r="Y162" s="452"/>
      <c r="Z162" s="453"/>
      <c r="AF162" s="375">
        <f t="shared" si="23"/>
        <v>0</v>
      </c>
      <c r="AK162" s="437">
        <f t="shared" si="21"/>
        <v>0</v>
      </c>
    </row>
    <row r="163" spans="1:37" ht="18.75" customHeight="1">
      <c r="A163" s="443"/>
      <c r="B163" s="444"/>
      <c r="C163" s="444"/>
      <c r="D163" s="444"/>
      <c r="E163" s="444"/>
      <c r="F163" s="444"/>
      <c r="G163" s="444"/>
      <c r="H163" s="444"/>
      <c r="I163" s="444"/>
      <c r="J163" s="445"/>
      <c r="K163" s="446"/>
      <c r="L163" s="447"/>
      <c r="M163" s="447"/>
      <c r="N163" s="447"/>
      <c r="O163" s="447"/>
      <c r="P163" s="447"/>
      <c r="Q163" s="513"/>
      <c r="R163" s="514"/>
      <c r="S163" s="508" t="str">
        <f t="shared" si="22"/>
        <v/>
      </c>
      <c r="T163" s="471"/>
      <c r="U163" s="471"/>
      <c r="V163" s="509"/>
      <c r="W163" s="451"/>
      <c r="X163" s="452"/>
      <c r="Y163" s="452"/>
      <c r="Z163" s="453"/>
      <c r="AF163" s="375">
        <f t="shared" si="23"/>
        <v>0</v>
      </c>
      <c r="AK163" s="437">
        <f t="shared" si="21"/>
        <v>0</v>
      </c>
    </row>
    <row r="164" spans="1:37" ht="18.75" customHeight="1">
      <c r="A164" s="443"/>
      <c r="B164" s="444"/>
      <c r="C164" s="444"/>
      <c r="D164" s="444"/>
      <c r="E164" s="444"/>
      <c r="F164" s="444"/>
      <c r="G164" s="444"/>
      <c r="H164" s="444"/>
      <c r="I164" s="444"/>
      <c r="J164" s="445"/>
      <c r="K164" s="446"/>
      <c r="L164" s="447"/>
      <c r="M164" s="447"/>
      <c r="N164" s="447"/>
      <c r="O164" s="447"/>
      <c r="P164" s="447"/>
      <c r="Q164" s="513"/>
      <c r="R164" s="514"/>
      <c r="S164" s="508" t="str">
        <f t="shared" si="22"/>
        <v/>
      </c>
      <c r="T164" s="471"/>
      <c r="U164" s="471"/>
      <c r="V164" s="509"/>
      <c r="W164" s="451"/>
      <c r="X164" s="452"/>
      <c r="Y164" s="452"/>
      <c r="Z164" s="453"/>
      <c r="AF164" s="375">
        <f t="shared" si="23"/>
        <v>0</v>
      </c>
      <c r="AK164" s="437">
        <f t="shared" si="21"/>
        <v>0</v>
      </c>
    </row>
    <row r="165" spans="1:37" ht="18.75" customHeight="1">
      <c r="A165" s="443"/>
      <c r="B165" s="444"/>
      <c r="C165" s="444"/>
      <c r="D165" s="444"/>
      <c r="E165" s="444"/>
      <c r="F165" s="444"/>
      <c r="G165" s="444"/>
      <c r="H165" s="444"/>
      <c r="I165" s="444"/>
      <c r="J165" s="445"/>
      <c r="K165" s="446"/>
      <c r="L165" s="447"/>
      <c r="M165" s="447"/>
      <c r="N165" s="447"/>
      <c r="O165" s="447"/>
      <c r="P165" s="447"/>
      <c r="Q165" s="513"/>
      <c r="R165" s="514"/>
      <c r="S165" s="508" t="str">
        <f t="shared" si="22"/>
        <v/>
      </c>
      <c r="T165" s="471"/>
      <c r="U165" s="471"/>
      <c r="V165" s="509"/>
      <c r="W165" s="451"/>
      <c r="X165" s="452"/>
      <c r="Y165" s="452"/>
      <c r="Z165" s="453"/>
      <c r="AF165" s="375">
        <f t="shared" si="23"/>
        <v>0</v>
      </c>
      <c r="AK165" s="437">
        <f t="shared" si="21"/>
        <v>0</v>
      </c>
    </row>
    <row r="166" spans="1:37" ht="18.75" customHeight="1">
      <c r="A166" s="443"/>
      <c r="B166" s="444"/>
      <c r="C166" s="444"/>
      <c r="D166" s="444"/>
      <c r="E166" s="444"/>
      <c r="F166" s="444"/>
      <c r="G166" s="444"/>
      <c r="H166" s="444"/>
      <c r="I166" s="444"/>
      <c r="J166" s="445"/>
      <c r="K166" s="446"/>
      <c r="L166" s="447"/>
      <c r="M166" s="447"/>
      <c r="N166" s="447"/>
      <c r="O166" s="447"/>
      <c r="P166" s="447"/>
      <c r="Q166" s="513"/>
      <c r="R166" s="514"/>
      <c r="S166" s="508" t="str">
        <f t="shared" si="22"/>
        <v/>
      </c>
      <c r="T166" s="471"/>
      <c r="U166" s="471"/>
      <c r="V166" s="509"/>
      <c r="W166" s="451"/>
      <c r="X166" s="452"/>
      <c r="Y166" s="452"/>
      <c r="Z166" s="453"/>
      <c r="AF166" s="375">
        <f t="shared" si="23"/>
        <v>0</v>
      </c>
      <c r="AK166" s="437">
        <f t="shared" si="21"/>
        <v>0</v>
      </c>
    </row>
    <row r="167" spans="1:37" ht="18.75" customHeight="1">
      <c r="A167" s="443"/>
      <c r="B167" s="444"/>
      <c r="C167" s="444"/>
      <c r="D167" s="444"/>
      <c r="E167" s="444"/>
      <c r="F167" s="444"/>
      <c r="G167" s="444"/>
      <c r="H167" s="444"/>
      <c r="I167" s="444"/>
      <c r="J167" s="445"/>
      <c r="K167" s="446"/>
      <c r="L167" s="447"/>
      <c r="M167" s="447"/>
      <c r="N167" s="447"/>
      <c r="O167" s="447"/>
      <c r="P167" s="447"/>
      <c r="Q167" s="513"/>
      <c r="R167" s="514"/>
      <c r="S167" s="508" t="str">
        <f t="shared" si="22"/>
        <v/>
      </c>
      <c r="T167" s="471"/>
      <c r="U167" s="471"/>
      <c r="V167" s="509"/>
      <c r="W167" s="451"/>
      <c r="X167" s="452"/>
      <c r="Y167" s="452"/>
      <c r="Z167" s="453"/>
      <c r="AF167" s="375">
        <f t="shared" si="23"/>
        <v>0</v>
      </c>
      <c r="AK167" s="437">
        <f t="shared" si="21"/>
        <v>0</v>
      </c>
    </row>
    <row r="168" spans="1:37" ht="18.75" customHeight="1">
      <c r="A168" s="443"/>
      <c r="B168" s="444"/>
      <c r="C168" s="444"/>
      <c r="D168" s="444"/>
      <c r="E168" s="444"/>
      <c r="F168" s="444"/>
      <c r="G168" s="444"/>
      <c r="H168" s="444"/>
      <c r="I168" s="444"/>
      <c r="J168" s="445"/>
      <c r="K168" s="446"/>
      <c r="L168" s="447"/>
      <c r="M168" s="447"/>
      <c r="N168" s="447"/>
      <c r="O168" s="447"/>
      <c r="P168" s="447"/>
      <c r="Q168" s="513"/>
      <c r="R168" s="514"/>
      <c r="S168" s="508" t="str">
        <f t="shared" si="22"/>
        <v/>
      </c>
      <c r="T168" s="471"/>
      <c r="U168" s="471"/>
      <c r="V168" s="509"/>
      <c r="W168" s="451"/>
      <c r="X168" s="452"/>
      <c r="Y168" s="452"/>
      <c r="Z168" s="453"/>
      <c r="AF168" s="375">
        <f t="shared" si="23"/>
        <v>0</v>
      </c>
      <c r="AK168" s="437">
        <f t="shared" si="21"/>
        <v>0</v>
      </c>
    </row>
    <row r="169" spans="1:37" ht="18.75" customHeight="1">
      <c r="A169" s="443"/>
      <c r="B169" s="444"/>
      <c r="C169" s="444"/>
      <c r="D169" s="444"/>
      <c r="E169" s="444"/>
      <c r="F169" s="444"/>
      <c r="G169" s="444"/>
      <c r="H169" s="444"/>
      <c r="I169" s="444"/>
      <c r="J169" s="445"/>
      <c r="K169" s="446"/>
      <c r="L169" s="447"/>
      <c r="M169" s="447"/>
      <c r="N169" s="447"/>
      <c r="O169" s="447"/>
      <c r="P169" s="447"/>
      <c r="Q169" s="513"/>
      <c r="R169" s="514"/>
      <c r="S169" s="508" t="str">
        <f t="shared" si="22"/>
        <v/>
      </c>
      <c r="T169" s="471"/>
      <c r="U169" s="471"/>
      <c r="V169" s="509"/>
      <c r="W169" s="451"/>
      <c r="X169" s="452"/>
      <c r="Y169" s="452"/>
      <c r="Z169" s="453"/>
      <c r="AF169" s="375">
        <f t="shared" si="23"/>
        <v>0</v>
      </c>
      <c r="AK169" s="437">
        <f t="shared" si="21"/>
        <v>0</v>
      </c>
    </row>
    <row r="170" spans="1:37" ht="18.75" customHeight="1">
      <c r="A170" s="443"/>
      <c r="B170" s="444"/>
      <c r="C170" s="444"/>
      <c r="D170" s="444"/>
      <c r="E170" s="444"/>
      <c r="F170" s="444"/>
      <c r="G170" s="444"/>
      <c r="H170" s="444"/>
      <c r="I170" s="444"/>
      <c r="J170" s="445"/>
      <c r="K170" s="446"/>
      <c r="L170" s="447"/>
      <c r="M170" s="447"/>
      <c r="N170" s="447"/>
      <c r="O170" s="447"/>
      <c r="P170" s="447"/>
      <c r="Q170" s="513"/>
      <c r="R170" s="514"/>
      <c r="S170" s="508" t="str">
        <f t="shared" si="22"/>
        <v/>
      </c>
      <c r="T170" s="471"/>
      <c r="U170" s="471"/>
      <c r="V170" s="509"/>
      <c r="W170" s="451"/>
      <c r="X170" s="452"/>
      <c r="Y170" s="452"/>
      <c r="Z170" s="453"/>
      <c r="AF170" s="375">
        <f t="shared" si="23"/>
        <v>0</v>
      </c>
      <c r="AK170" s="437">
        <f t="shared" si="21"/>
        <v>0</v>
      </c>
    </row>
    <row r="171" spans="1:37" ht="18.75" customHeight="1">
      <c r="A171" s="443"/>
      <c r="B171" s="444"/>
      <c r="C171" s="444"/>
      <c r="D171" s="444"/>
      <c r="E171" s="444"/>
      <c r="F171" s="444"/>
      <c r="G171" s="444"/>
      <c r="H171" s="444"/>
      <c r="I171" s="444"/>
      <c r="J171" s="445"/>
      <c r="K171" s="446"/>
      <c r="L171" s="447"/>
      <c r="M171" s="447"/>
      <c r="N171" s="447"/>
      <c r="O171" s="447"/>
      <c r="P171" s="447"/>
      <c r="Q171" s="513"/>
      <c r="R171" s="514"/>
      <c r="S171" s="508" t="str">
        <f t="shared" si="22"/>
        <v/>
      </c>
      <c r="T171" s="471"/>
      <c r="U171" s="471"/>
      <c r="V171" s="509"/>
      <c r="W171" s="451"/>
      <c r="X171" s="452"/>
      <c r="Y171" s="452"/>
      <c r="Z171" s="453"/>
      <c r="AF171" s="375">
        <f t="shared" si="23"/>
        <v>0</v>
      </c>
      <c r="AK171" s="437">
        <f t="shared" si="21"/>
        <v>0</v>
      </c>
    </row>
    <row r="172" spans="1:37" ht="18.75" customHeight="1">
      <c r="A172" s="443"/>
      <c r="B172" s="444"/>
      <c r="C172" s="444"/>
      <c r="D172" s="444"/>
      <c r="E172" s="444"/>
      <c r="F172" s="444"/>
      <c r="G172" s="444"/>
      <c r="H172" s="444"/>
      <c r="I172" s="444"/>
      <c r="J172" s="445"/>
      <c r="K172" s="446"/>
      <c r="L172" s="447"/>
      <c r="M172" s="447"/>
      <c r="N172" s="447"/>
      <c r="O172" s="447"/>
      <c r="P172" s="447"/>
      <c r="Q172" s="513"/>
      <c r="R172" s="514"/>
      <c r="S172" s="508" t="str">
        <f t="shared" si="22"/>
        <v/>
      </c>
      <c r="T172" s="471"/>
      <c r="U172" s="471"/>
      <c r="V172" s="509"/>
      <c r="W172" s="451"/>
      <c r="X172" s="452"/>
      <c r="Y172" s="452"/>
      <c r="Z172" s="453"/>
      <c r="AF172" s="375">
        <f t="shared" si="23"/>
        <v>0</v>
      </c>
      <c r="AK172" s="437">
        <f t="shared" si="21"/>
        <v>0</v>
      </c>
    </row>
    <row r="173" spans="1:37" ht="18.75" customHeight="1">
      <c r="A173" s="443"/>
      <c r="B173" s="444"/>
      <c r="C173" s="444"/>
      <c r="D173" s="444"/>
      <c r="E173" s="444"/>
      <c r="F173" s="444"/>
      <c r="G173" s="444"/>
      <c r="H173" s="444"/>
      <c r="I173" s="444"/>
      <c r="J173" s="445"/>
      <c r="K173" s="446"/>
      <c r="L173" s="447"/>
      <c r="M173" s="447"/>
      <c r="N173" s="447"/>
      <c r="O173" s="447"/>
      <c r="P173" s="447"/>
      <c r="Q173" s="513"/>
      <c r="R173" s="514"/>
      <c r="S173" s="508" t="str">
        <f t="shared" si="22"/>
        <v/>
      </c>
      <c r="T173" s="471"/>
      <c r="U173" s="471"/>
      <c r="V173" s="509"/>
      <c r="W173" s="451"/>
      <c r="X173" s="452"/>
      <c r="Y173" s="452"/>
      <c r="Z173" s="453"/>
      <c r="AF173" s="375">
        <f t="shared" si="23"/>
        <v>0</v>
      </c>
      <c r="AK173" s="437">
        <f t="shared" si="21"/>
        <v>0</v>
      </c>
    </row>
    <row r="174" spans="1:37" ht="18.75" customHeight="1">
      <c r="A174" s="443"/>
      <c r="B174" s="444"/>
      <c r="C174" s="444"/>
      <c r="D174" s="444"/>
      <c r="E174" s="444"/>
      <c r="F174" s="444"/>
      <c r="G174" s="444"/>
      <c r="H174" s="444"/>
      <c r="I174" s="444"/>
      <c r="J174" s="445"/>
      <c r="K174" s="446"/>
      <c r="L174" s="447"/>
      <c r="M174" s="447"/>
      <c r="N174" s="447"/>
      <c r="O174" s="447"/>
      <c r="P174" s="447"/>
      <c r="Q174" s="513"/>
      <c r="R174" s="514"/>
      <c r="S174" s="508" t="str">
        <f t="shared" si="22"/>
        <v/>
      </c>
      <c r="T174" s="471"/>
      <c r="U174" s="471"/>
      <c r="V174" s="509"/>
      <c r="W174" s="451"/>
      <c r="X174" s="452"/>
      <c r="Y174" s="452"/>
      <c r="Z174" s="453"/>
      <c r="AF174" s="375">
        <f t="shared" si="23"/>
        <v>0</v>
      </c>
      <c r="AK174" s="437">
        <f t="shared" si="21"/>
        <v>0</v>
      </c>
    </row>
    <row r="175" spans="1:37" ht="18.75" customHeight="1">
      <c r="A175" s="443"/>
      <c r="B175" s="444"/>
      <c r="C175" s="444"/>
      <c r="D175" s="444"/>
      <c r="E175" s="444"/>
      <c r="F175" s="444"/>
      <c r="G175" s="444"/>
      <c r="H175" s="444"/>
      <c r="I175" s="444"/>
      <c r="J175" s="445"/>
      <c r="K175" s="446"/>
      <c r="L175" s="447"/>
      <c r="M175" s="447"/>
      <c r="N175" s="447"/>
      <c r="O175" s="447"/>
      <c r="P175" s="447"/>
      <c r="Q175" s="513"/>
      <c r="R175" s="514"/>
      <c r="S175" s="508" t="str">
        <f t="shared" si="22"/>
        <v/>
      </c>
      <c r="T175" s="471"/>
      <c r="U175" s="471"/>
      <c r="V175" s="509"/>
      <c r="W175" s="451"/>
      <c r="X175" s="452"/>
      <c r="Y175" s="452"/>
      <c r="Z175" s="453"/>
      <c r="AF175" s="375">
        <f t="shared" si="23"/>
        <v>0</v>
      </c>
      <c r="AK175" s="437">
        <f t="shared" si="21"/>
        <v>0</v>
      </c>
    </row>
    <row r="176" spans="1:37" ht="18.75" customHeight="1">
      <c r="A176" s="443"/>
      <c r="B176" s="444"/>
      <c r="C176" s="444"/>
      <c r="D176" s="444"/>
      <c r="E176" s="444"/>
      <c r="F176" s="444"/>
      <c r="G176" s="444"/>
      <c r="H176" s="444"/>
      <c r="I176" s="444"/>
      <c r="J176" s="445"/>
      <c r="K176" s="446"/>
      <c r="L176" s="447"/>
      <c r="M176" s="447"/>
      <c r="N176" s="447"/>
      <c r="O176" s="447"/>
      <c r="P176" s="447"/>
      <c r="Q176" s="513"/>
      <c r="R176" s="514"/>
      <c r="S176" s="508" t="str">
        <f t="shared" si="22"/>
        <v/>
      </c>
      <c r="T176" s="471"/>
      <c r="U176" s="471"/>
      <c r="V176" s="509"/>
      <c r="W176" s="451"/>
      <c r="X176" s="452"/>
      <c r="Y176" s="452"/>
      <c r="Z176" s="453"/>
      <c r="AF176" s="375">
        <f t="shared" si="23"/>
        <v>0</v>
      </c>
      <c r="AK176" s="437">
        <f t="shared" si="21"/>
        <v>0</v>
      </c>
    </row>
    <row r="177" spans="1:37" ht="18.75" customHeight="1">
      <c r="A177" s="443"/>
      <c r="B177" s="444"/>
      <c r="C177" s="444"/>
      <c r="D177" s="444"/>
      <c r="E177" s="444"/>
      <c r="F177" s="444"/>
      <c r="G177" s="444"/>
      <c r="H177" s="444"/>
      <c r="I177" s="444"/>
      <c r="J177" s="445"/>
      <c r="K177" s="446"/>
      <c r="L177" s="447"/>
      <c r="M177" s="447"/>
      <c r="N177" s="447"/>
      <c r="O177" s="447"/>
      <c r="P177" s="447"/>
      <c r="Q177" s="513"/>
      <c r="R177" s="514"/>
      <c r="S177" s="508" t="str">
        <f t="shared" si="22"/>
        <v/>
      </c>
      <c r="T177" s="471"/>
      <c r="U177" s="471"/>
      <c r="V177" s="509"/>
      <c r="W177" s="451"/>
      <c r="X177" s="452"/>
      <c r="Y177" s="452"/>
      <c r="Z177" s="453"/>
      <c r="AF177" s="375">
        <f t="shared" si="23"/>
        <v>0</v>
      </c>
      <c r="AK177" s="437">
        <f t="shared" si="21"/>
        <v>0</v>
      </c>
    </row>
    <row r="178" spans="1:37" ht="18.75" customHeight="1">
      <c r="A178" s="443"/>
      <c r="B178" s="444"/>
      <c r="C178" s="444"/>
      <c r="D178" s="444"/>
      <c r="E178" s="444"/>
      <c r="F178" s="444"/>
      <c r="G178" s="444"/>
      <c r="H178" s="444"/>
      <c r="I178" s="444"/>
      <c r="J178" s="445"/>
      <c r="K178" s="446"/>
      <c r="L178" s="447"/>
      <c r="M178" s="447"/>
      <c r="N178" s="447"/>
      <c r="O178" s="447"/>
      <c r="P178" s="447"/>
      <c r="Q178" s="513"/>
      <c r="R178" s="514"/>
      <c r="S178" s="508" t="str">
        <f t="shared" si="22"/>
        <v/>
      </c>
      <c r="T178" s="471"/>
      <c r="U178" s="471"/>
      <c r="V178" s="509"/>
      <c r="W178" s="451"/>
      <c r="X178" s="452"/>
      <c r="Y178" s="452"/>
      <c r="Z178" s="453"/>
      <c r="AF178" s="375">
        <f t="shared" si="23"/>
        <v>0</v>
      </c>
      <c r="AK178" s="437">
        <f t="shared" si="21"/>
        <v>0</v>
      </c>
    </row>
    <row r="179" spans="1:37" ht="18.75" customHeight="1">
      <c r="A179" s="443"/>
      <c r="B179" s="444"/>
      <c r="C179" s="444"/>
      <c r="D179" s="444"/>
      <c r="E179" s="444"/>
      <c r="F179" s="444"/>
      <c r="G179" s="444"/>
      <c r="H179" s="444"/>
      <c r="I179" s="444"/>
      <c r="J179" s="445"/>
      <c r="K179" s="446"/>
      <c r="L179" s="447"/>
      <c r="M179" s="447"/>
      <c r="N179" s="447"/>
      <c r="O179" s="447"/>
      <c r="P179" s="447"/>
      <c r="Q179" s="513"/>
      <c r="R179" s="514"/>
      <c r="S179" s="508" t="str">
        <f t="shared" si="22"/>
        <v/>
      </c>
      <c r="T179" s="471"/>
      <c r="U179" s="471"/>
      <c r="V179" s="509"/>
      <c r="W179" s="451"/>
      <c r="X179" s="452"/>
      <c r="Y179" s="452"/>
      <c r="Z179" s="453"/>
      <c r="AF179" s="375">
        <f t="shared" si="23"/>
        <v>0</v>
      </c>
      <c r="AK179" s="437">
        <f t="shared" si="21"/>
        <v>0</v>
      </c>
    </row>
    <row r="180" spans="1:37" ht="18.75" hidden="1" customHeight="1" outlineLevel="1">
      <c r="A180" s="534"/>
      <c r="B180" s="535"/>
      <c r="C180" s="535"/>
      <c r="D180" s="535"/>
      <c r="E180" s="535"/>
      <c r="F180" s="535"/>
      <c r="G180" s="535"/>
      <c r="H180" s="535"/>
      <c r="I180" s="535"/>
      <c r="J180" s="536"/>
      <c r="K180" s="522"/>
      <c r="L180" s="462"/>
      <c r="M180" s="447"/>
      <c r="N180" s="447"/>
      <c r="O180" s="462"/>
      <c r="P180" s="462"/>
      <c r="Q180" s="523"/>
      <c r="R180" s="524"/>
      <c r="S180" s="508" t="str">
        <f t="shared" ref="S180" si="24">IF(A180="","",AK180)</f>
        <v/>
      </c>
      <c r="T180" s="471"/>
      <c r="U180" s="471"/>
      <c r="V180" s="509"/>
      <c r="W180" s="464"/>
      <c r="X180" s="465"/>
      <c r="Y180" s="465"/>
      <c r="Z180" s="466"/>
      <c r="AK180" s="437">
        <f>IF($AC$6=$AI$5,ROUND((M180*Q180),0),IF($AC$6=$AI$6,ROUNDDOWN((M180*Q180),0),IF($AC$6=$AI$7,ROUNDUP((M180*Q180),0),"")))</f>
        <v>0</v>
      </c>
    </row>
    <row r="181" spans="1:37" ht="18.75" customHeight="1" collapsed="1">
      <c r="A181" s="515" t="s">
        <v>122</v>
      </c>
      <c r="B181" s="516"/>
      <c r="C181" s="516"/>
      <c r="D181" s="516"/>
      <c r="E181" s="516"/>
      <c r="F181" s="516"/>
      <c r="G181" s="516"/>
      <c r="H181" s="516"/>
      <c r="I181" s="516"/>
      <c r="J181" s="516"/>
      <c r="K181" s="516"/>
      <c r="L181" s="516"/>
      <c r="M181" s="516"/>
      <c r="N181" s="516"/>
      <c r="O181" s="516"/>
      <c r="P181" s="516"/>
      <c r="Q181" s="516"/>
      <c r="R181" s="517"/>
      <c r="S181" s="508" t="str">
        <f>IF(Z153="","",SUM(S155:V180))</f>
        <v/>
      </c>
      <c r="T181" s="471"/>
      <c r="U181" s="471"/>
      <c r="V181" s="509"/>
      <c r="W181" s="451"/>
      <c r="X181" s="452"/>
      <c r="Y181" s="452"/>
      <c r="Z181" s="453"/>
      <c r="AK181" s="437">
        <f t="shared" si="21"/>
        <v>0</v>
      </c>
    </row>
  </sheetData>
  <sheetProtection formatCells="0" selectLockedCells="1" selectUnlockedCells="1"/>
  <mergeCells count="1115">
    <mergeCell ref="A91:R91"/>
    <mergeCell ref="A121:R121"/>
    <mergeCell ref="A151:R151"/>
    <mergeCell ref="A181:R181"/>
    <mergeCell ref="A180:J180"/>
    <mergeCell ref="K180:L180"/>
    <mergeCell ref="M180:N180"/>
    <mergeCell ref="O180:P180"/>
    <mergeCell ref="Q180:R180"/>
    <mergeCell ref="S180:V180"/>
    <mergeCell ref="W180:Z180"/>
    <mergeCell ref="W125:Z125"/>
    <mergeCell ref="A150:J150"/>
    <mergeCell ref="K150:L150"/>
    <mergeCell ref="M150:N150"/>
    <mergeCell ref="O150:P150"/>
    <mergeCell ref="Q150:R150"/>
    <mergeCell ref="S150:V150"/>
    <mergeCell ref="W150:Z150"/>
    <mergeCell ref="A155:J155"/>
    <mergeCell ref="K155:L155"/>
    <mergeCell ref="M155:N155"/>
    <mergeCell ref="O155:P155"/>
    <mergeCell ref="Q155:R155"/>
    <mergeCell ref="S155:V155"/>
    <mergeCell ref="W155:Z155"/>
    <mergeCell ref="A179:J179"/>
    <mergeCell ref="K179:L179"/>
    <mergeCell ref="M179:N179"/>
    <mergeCell ref="O179:P179"/>
    <mergeCell ref="Q179:R179"/>
    <mergeCell ref="S179:V179"/>
    <mergeCell ref="A65:J65"/>
    <mergeCell ref="K65:L65"/>
    <mergeCell ref="M65:N65"/>
    <mergeCell ref="O65:P65"/>
    <mergeCell ref="Q65:R65"/>
    <mergeCell ref="S65:V65"/>
    <mergeCell ref="W65:Z65"/>
    <mergeCell ref="Q24:R24"/>
    <mergeCell ref="S24:V24"/>
    <mergeCell ref="W24:Z24"/>
    <mergeCell ref="A35:J35"/>
    <mergeCell ref="K35:L35"/>
    <mergeCell ref="M35:N35"/>
    <mergeCell ref="O35:P35"/>
    <mergeCell ref="Q35:R35"/>
    <mergeCell ref="S35:V35"/>
    <mergeCell ref="W35:Z35"/>
    <mergeCell ref="A42:J42"/>
    <mergeCell ref="K42:L42"/>
    <mergeCell ref="M42:N42"/>
    <mergeCell ref="O42:P42"/>
    <mergeCell ref="Q42:R42"/>
    <mergeCell ref="S42:V42"/>
    <mergeCell ref="W42:Z42"/>
    <mergeCell ref="A53:J53"/>
    <mergeCell ref="K53:L53"/>
    <mergeCell ref="M53:N53"/>
    <mergeCell ref="O53:P53"/>
    <mergeCell ref="Q53:R53"/>
    <mergeCell ref="S53:V53"/>
    <mergeCell ref="A61:R61"/>
    <mergeCell ref="Q39:R39"/>
    <mergeCell ref="S181:V181"/>
    <mergeCell ref="W181:Z181"/>
    <mergeCell ref="A177:J177"/>
    <mergeCell ref="K177:L177"/>
    <mergeCell ref="M177:N177"/>
    <mergeCell ref="O177:P177"/>
    <mergeCell ref="Q177:R177"/>
    <mergeCell ref="S177:V177"/>
    <mergeCell ref="W177:Z177"/>
    <mergeCell ref="A178:J178"/>
    <mergeCell ref="K178:L178"/>
    <mergeCell ref="M178:N178"/>
    <mergeCell ref="O178:P178"/>
    <mergeCell ref="Q178:R178"/>
    <mergeCell ref="S178:V178"/>
    <mergeCell ref="W178:Z178"/>
    <mergeCell ref="A175:J175"/>
    <mergeCell ref="K175:L175"/>
    <mergeCell ref="M175:N175"/>
    <mergeCell ref="O175:P175"/>
    <mergeCell ref="Q175:R175"/>
    <mergeCell ref="S175:V175"/>
    <mergeCell ref="W175:Z175"/>
    <mergeCell ref="A176:J176"/>
    <mergeCell ref="K176:L176"/>
    <mergeCell ref="M176:N176"/>
    <mergeCell ref="O176:P176"/>
    <mergeCell ref="Q176:R176"/>
    <mergeCell ref="S176:V176"/>
    <mergeCell ref="W176:Z176"/>
    <mergeCell ref="W179:Z179"/>
    <mergeCell ref="A173:J173"/>
    <mergeCell ref="K173:L173"/>
    <mergeCell ref="M173:N173"/>
    <mergeCell ref="O173:P173"/>
    <mergeCell ref="Q173:R173"/>
    <mergeCell ref="S173:V173"/>
    <mergeCell ref="W173:Z173"/>
    <mergeCell ref="A174:J174"/>
    <mergeCell ref="K174:L174"/>
    <mergeCell ref="M174:N174"/>
    <mergeCell ref="O174:P174"/>
    <mergeCell ref="Q174:R174"/>
    <mergeCell ref="S174:V174"/>
    <mergeCell ref="W174:Z174"/>
    <mergeCell ref="A171:J171"/>
    <mergeCell ref="K171:L171"/>
    <mergeCell ref="M171:N171"/>
    <mergeCell ref="O171:P171"/>
    <mergeCell ref="Q171:R171"/>
    <mergeCell ref="S171:V171"/>
    <mergeCell ref="W171:Z171"/>
    <mergeCell ref="A172:J172"/>
    <mergeCell ref="K172:L172"/>
    <mergeCell ref="M172:N172"/>
    <mergeCell ref="O172:P172"/>
    <mergeCell ref="Q172:R172"/>
    <mergeCell ref="S172:V172"/>
    <mergeCell ref="W172:Z172"/>
    <mergeCell ref="A169:J169"/>
    <mergeCell ref="K169:L169"/>
    <mergeCell ref="M169:N169"/>
    <mergeCell ref="O169:P169"/>
    <mergeCell ref="Q169:R169"/>
    <mergeCell ref="S169:V169"/>
    <mergeCell ref="W169:Z169"/>
    <mergeCell ref="A170:J170"/>
    <mergeCell ref="K170:L170"/>
    <mergeCell ref="M170:N170"/>
    <mergeCell ref="O170:P170"/>
    <mergeCell ref="Q170:R170"/>
    <mergeCell ref="S170:V170"/>
    <mergeCell ref="W170:Z170"/>
    <mergeCell ref="A167:J167"/>
    <mergeCell ref="K167:L167"/>
    <mergeCell ref="M167:N167"/>
    <mergeCell ref="O167:P167"/>
    <mergeCell ref="Q167:R167"/>
    <mergeCell ref="S167:V167"/>
    <mergeCell ref="W167:Z167"/>
    <mergeCell ref="A168:J168"/>
    <mergeCell ref="K168:L168"/>
    <mergeCell ref="M168:N168"/>
    <mergeCell ref="O168:P168"/>
    <mergeCell ref="Q168:R168"/>
    <mergeCell ref="S168:V168"/>
    <mergeCell ref="W168:Z168"/>
    <mergeCell ref="A165:J165"/>
    <mergeCell ref="K165:L165"/>
    <mergeCell ref="M165:N165"/>
    <mergeCell ref="O165:P165"/>
    <mergeCell ref="Q165:R165"/>
    <mergeCell ref="S165:V165"/>
    <mergeCell ref="W165:Z165"/>
    <mergeCell ref="A166:J166"/>
    <mergeCell ref="K166:L166"/>
    <mergeCell ref="M166:N166"/>
    <mergeCell ref="O166:P166"/>
    <mergeCell ref="Q166:R166"/>
    <mergeCell ref="S166:V166"/>
    <mergeCell ref="W166:Z166"/>
    <mergeCell ref="A163:J163"/>
    <mergeCell ref="K163:L163"/>
    <mergeCell ref="M163:N163"/>
    <mergeCell ref="O163:P163"/>
    <mergeCell ref="Q163:R163"/>
    <mergeCell ref="S163:V163"/>
    <mergeCell ref="W163:Z163"/>
    <mergeCell ref="A164:J164"/>
    <mergeCell ref="K164:L164"/>
    <mergeCell ref="M164:N164"/>
    <mergeCell ref="O164:P164"/>
    <mergeCell ref="Q164:R164"/>
    <mergeCell ref="S164:V164"/>
    <mergeCell ref="W164:Z164"/>
    <mergeCell ref="A161:J161"/>
    <mergeCell ref="K161:L161"/>
    <mergeCell ref="M161:N161"/>
    <mergeCell ref="O161:P161"/>
    <mergeCell ref="Q161:R161"/>
    <mergeCell ref="S161:V161"/>
    <mergeCell ref="W161:Z161"/>
    <mergeCell ref="A162:J162"/>
    <mergeCell ref="K162:L162"/>
    <mergeCell ref="M162:N162"/>
    <mergeCell ref="O162:P162"/>
    <mergeCell ref="Q162:R162"/>
    <mergeCell ref="S162:V162"/>
    <mergeCell ref="W162:Z162"/>
    <mergeCell ref="W158:Z158"/>
    <mergeCell ref="A159:J159"/>
    <mergeCell ref="K159:L159"/>
    <mergeCell ref="M159:N159"/>
    <mergeCell ref="O159:P159"/>
    <mergeCell ref="Q159:R159"/>
    <mergeCell ref="S159:V159"/>
    <mergeCell ref="W159:Z159"/>
    <mergeCell ref="A160:J160"/>
    <mergeCell ref="K160:L160"/>
    <mergeCell ref="M160:N160"/>
    <mergeCell ref="O160:P160"/>
    <mergeCell ref="Q160:R160"/>
    <mergeCell ref="S160:V160"/>
    <mergeCell ref="W160:Z160"/>
    <mergeCell ref="Q156:R156"/>
    <mergeCell ref="S156:V156"/>
    <mergeCell ref="Q157:R157"/>
    <mergeCell ref="S157:V157"/>
    <mergeCell ref="A158:J158"/>
    <mergeCell ref="K158:L158"/>
    <mergeCell ref="M158:N158"/>
    <mergeCell ref="O158:P158"/>
    <mergeCell ref="Q158:R158"/>
    <mergeCell ref="S158:V158"/>
    <mergeCell ref="W157:Z157"/>
    <mergeCell ref="A157:J157"/>
    <mergeCell ref="K157:L157"/>
    <mergeCell ref="M157:N157"/>
    <mergeCell ref="O157:P157"/>
    <mergeCell ref="A156:J156"/>
    <mergeCell ref="K156:L156"/>
    <mergeCell ref="M156:N156"/>
    <mergeCell ref="O156:P156"/>
    <mergeCell ref="W156:Z156"/>
    <mergeCell ref="O135:P135"/>
    <mergeCell ref="Q135:R135"/>
    <mergeCell ref="S135:V135"/>
    <mergeCell ref="W135:Z135"/>
    <mergeCell ref="Q136:R136"/>
    <mergeCell ref="S136:V136"/>
    <mergeCell ref="A111:J111"/>
    <mergeCell ref="K111:L111"/>
    <mergeCell ref="M111:N111"/>
    <mergeCell ref="O111:P111"/>
    <mergeCell ref="Q111:R111"/>
    <mergeCell ref="S111:V111"/>
    <mergeCell ref="W111:Z111"/>
    <mergeCell ref="Q112:R112"/>
    <mergeCell ref="S112:V112"/>
    <mergeCell ref="W113:Z113"/>
    <mergeCell ref="A114:J114"/>
    <mergeCell ref="K114:L114"/>
    <mergeCell ref="M114:N114"/>
    <mergeCell ref="O114:P114"/>
    <mergeCell ref="W114:Z114"/>
    <mergeCell ref="A113:J113"/>
    <mergeCell ref="K113:L113"/>
    <mergeCell ref="M113:N113"/>
    <mergeCell ref="O113:P113"/>
    <mergeCell ref="Q113:R113"/>
    <mergeCell ref="S113:V113"/>
    <mergeCell ref="Q114:R114"/>
    <mergeCell ref="S114:V114"/>
    <mergeCell ref="W115:Z115"/>
    <mergeCell ref="A116:J116"/>
    <mergeCell ref="K116:L116"/>
    <mergeCell ref="A88:J88"/>
    <mergeCell ref="K88:L88"/>
    <mergeCell ref="M88:N88"/>
    <mergeCell ref="O88:P88"/>
    <mergeCell ref="Q88:R88"/>
    <mergeCell ref="S88:V88"/>
    <mergeCell ref="W88:Z88"/>
    <mergeCell ref="Q89:R89"/>
    <mergeCell ref="S89:V89"/>
    <mergeCell ref="K86:L86"/>
    <mergeCell ref="M86:N86"/>
    <mergeCell ref="O86:P86"/>
    <mergeCell ref="Q86:R86"/>
    <mergeCell ref="S86:V86"/>
    <mergeCell ref="W86:Z86"/>
    <mergeCell ref="A87:J87"/>
    <mergeCell ref="K87:L87"/>
    <mergeCell ref="M87:N87"/>
    <mergeCell ref="O87:P87"/>
    <mergeCell ref="Q87:R87"/>
    <mergeCell ref="S87:V87"/>
    <mergeCell ref="W87:Z87"/>
    <mergeCell ref="A86:J86"/>
    <mergeCell ref="W89:Z89"/>
    <mergeCell ref="W77:Z77"/>
    <mergeCell ref="A82:J82"/>
    <mergeCell ref="K82:L82"/>
    <mergeCell ref="M82:N82"/>
    <mergeCell ref="O82:P82"/>
    <mergeCell ref="Q82:R82"/>
    <mergeCell ref="S82:V82"/>
    <mergeCell ref="W82:Z82"/>
    <mergeCell ref="A83:J83"/>
    <mergeCell ref="K83:L83"/>
    <mergeCell ref="M83:N83"/>
    <mergeCell ref="O83:P83"/>
    <mergeCell ref="Q83:R83"/>
    <mergeCell ref="S83:V83"/>
    <mergeCell ref="W83:Z83"/>
    <mergeCell ref="A80:J80"/>
    <mergeCell ref="K80:L80"/>
    <mergeCell ref="M80:N80"/>
    <mergeCell ref="O80:P80"/>
    <mergeCell ref="Q80:R80"/>
    <mergeCell ref="S80:V80"/>
    <mergeCell ref="W80:Z80"/>
    <mergeCell ref="A81:J81"/>
    <mergeCell ref="K81:L81"/>
    <mergeCell ref="M81:N81"/>
    <mergeCell ref="O81:P81"/>
    <mergeCell ref="Q81:R81"/>
    <mergeCell ref="S81:V81"/>
    <mergeCell ref="W81:Z81"/>
    <mergeCell ref="M73:N73"/>
    <mergeCell ref="O73:P73"/>
    <mergeCell ref="Q73:R73"/>
    <mergeCell ref="S73:V73"/>
    <mergeCell ref="W73:Z73"/>
    <mergeCell ref="A78:J78"/>
    <mergeCell ref="K78:L78"/>
    <mergeCell ref="M78:N78"/>
    <mergeCell ref="O78:P78"/>
    <mergeCell ref="Q78:R78"/>
    <mergeCell ref="S78:V78"/>
    <mergeCell ref="W78:Z78"/>
    <mergeCell ref="A79:J79"/>
    <mergeCell ref="K79:L79"/>
    <mergeCell ref="M79:N79"/>
    <mergeCell ref="O79:P79"/>
    <mergeCell ref="Q79:R79"/>
    <mergeCell ref="S79:V79"/>
    <mergeCell ref="W79:Z79"/>
    <mergeCell ref="A76:J76"/>
    <mergeCell ref="K76:L76"/>
    <mergeCell ref="M76:N76"/>
    <mergeCell ref="O76:P76"/>
    <mergeCell ref="Q76:R76"/>
    <mergeCell ref="S76:V76"/>
    <mergeCell ref="W76:Z76"/>
    <mergeCell ref="A77:J77"/>
    <mergeCell ref="K77:L77"/>
    <mergeCell ref="M77:N77"/>
    <mergeCell ref="O77:P77"/>
    <mergeCell ref="Q77:R77"/>
    <mergeCell ref="S77:V77"/>
    <mergeCell ref="S68:V68"/>
    <mergeCell ref="W68:Z68"/>
    <mergeCell ref="A69:J69"/>
    <mergeCell ref="K69:L69"/>
    <mergeCell ref="M69:N69"/>
    <mergeCell ref="O69:P69"/>
    <mergeCell ref="Q69:R69"/>
    <mergeCell ref="S69:V69"/>
    <mergeCell ref="W69:Z69"/>
    <mergeCell ref="A74:J74"/>
    <mergeCell ref="K74:L74"/>
    <mergeCell ref="M74:N74"/>
    <mergeCell ref="O74:P74"/>
    <mergeCell ref="Q74:R74"/>
    <mergeCell ref="S74:V74"/>
    <mergeCell ref="W74:Z74"/>
    <mergeCell ref="A75:J75"/>
    <mergeCell ref="K75:L75"/>
    <mergeCell ref="M75:N75"/>
    <mergeCell ref="O75:P75"/>
    <mergeCell ref="Q75:R75"/>
    <mergeCell ref="S75:V75"/>
    <mergeCell ref="W75:Z75"/>
    <mergeCell ref="A72:J72"/>
    <mergeCell ref="K72:L72"/>
    <mergeCell ref="M72:N72"/>
    <mergeCell ref="O72:P72"/>
    <mergeCell ref="Q72:R72"/>
    <mergeCell ref="S72:V72"/>
    <mergeCell ref="W72:Z72"/>
    <mergeCell ref="A73:J73"/>
    <mergeCell ref="K73:L73"/>
    <mergeCell ref="S39:V39"/>
    <mergeCell ref="W39:Z39"/>
    <mergeCell ref="W44:Z44"/>
    <mergeCell ref="A45:J45"/>
    <mergeCell ref="A66:J66"/>
    <mergeCell ref="K66:L66"/>
    <mergeCell ref="M66:N66"/>
    <mergeCell ref="O66:P66"/>
    <mergeCell ref="Q66:R66"/>
    <mergeCell ref="S66:V66"/>
    <mergeCell ref="W66:Z66"/>
    <mergeCell ref="A67:J67"/>
    <mergeCell ref="K67:L67"/>
    <mergeCell ref="M67:N67"/>
    <mergeCell ref="O67:P67"/>
    <mergeCell ref="Q67:R67"/>
    <mergeCell ref="S67:V67"/>
    <mergeCell ref="W67:Z67"/>
    <mergeCell ref="W54:Z54"/>
    <mergeCell ref="A55:J55"/>
    <mergeCell ref="K55:L55"/>
    <mergeCell ref="M55:N55"/>
    <mergeCell ref="O55:P55"/>
    <mergeCell ref="Q55:R55"/>
    <mergeCell ref="S55:V55"/>
    <mergeCell ref="W55:Z55"/>
    <mergeCell ref="A56:J56"/>
    <mergeCell ref="K56:L56"/>
    <mergeCell ref="M56:N56"/>
    <mergeCell ref="O56:P56"/>
    <mergeCell ref="Q56:R56"/>
    <mergeCell ref="K45:L45"/>
    <mergeCell ref="O95:P95"/>
    <mergeCell ref="Q95:R95"/>
    <mergeCell ref="S95:V95"/>
    <mergeCell ref="W95:Z95"/>
    <mergeCell ref="W53:Z53"/>
    <mergeCell ref="A40:J40"/>
    <mergeCell ref="K40:L40"/>
    <mergeCell ref="M40:N40"/>
    <mergeCell ref="O40:P40"/>
    <mergeCell ref="Q40:R40"/>
    <mergeCell ref="S40:V40"/>
    <mergeCell ref="W40:Z40"/>
    <mergeCell ref="A41:J41"/>
    <mergeCell ref="K41:L41"/>
    <mergeCell ref="M41:N41"/>
    <mergeCell ref="O41:P41"/>
    <mergeCell ref="Q41:R41"/>
    <mergeCell ref="S41:V41"/>
    <mergeCell ref="W41:Z41"/>
    <mergeCell ref="S56:V56"/>
    <mergeCell ref="W56:Z56"/>
    <mergeCell ref="K59:L59"/>
    <mergeCell ref="K58:L58"/>
    <mergeCell ref="A58:J58"/>
    <mergeCell ref="A70:J70"/>
    <mergeCell ref="K70:L70"/>
    <mergeCell ref="M70:N70"/>
    <mergeCell ref="A68:J68"/>
    <mergeCell ref="K68:L68"/>
    <mergeCell ref="M68:N68"/>
    <mergeCell ref="O68:P68"/>
    <mergeCell ref="Q68:R68"/>
    <mergeCell ref="A6:C6"/>
    <mergeCell ref="S6:Z6"/>
    <mergeCell ref="A7:C8"/>
    <mergeCell ref="D7:N8"/>
    <mergeCell ref="S8:Z8"/>
    <mergeCell ref="D6:G6"/>
    <mergeCell ref="S7:X7"/>
    <mergeCell ref="A2:Z2"/>
    <mergeCell ref="S3:U3"/>
    <mergeCell ref="A4:C4"/>
    <mergeCell ref="D4:N4"/>
    <mergeCell ref="S4:T4"/>
    <mergeCell ref="A5:C5"/>
    <mergeCell ref="S5:Z5"/>
    <mergeCell ref="D5:G5"/>
    <mergeCell ref="W10:Z10"/>
    <mergeCell ref="A12:J12"/>
    <mergeCell ref="M12:N12"/>
    <mergeCell ref="O12:P12"/>
    <mergeCell ref="Q12:R12"/>
    <mergeCell ref="S12:V12"/>
    <mergeCell ref="K12:L12"/>
    <mergeCell ref="W12:Z12"/>
    <mergeCell ref="A10:J10"/>
    <mergeCell ref="M10:N10"/>
    <mergeCell ref="O10:P10"/>
    <mergeCell ref="Q10:R10"/>
    <mergeCell ref="S10:V10"/>
    <mergeCell ref="K10:L10"/>
    <mergeCell ref="A11:J11"/>
    <mergeCell ref="K11:L11"/>
    <mergeCell ref="M11:N11"/>
    <mergeCell ref="O11:P11"/>
    <mergeCell ref="Q11:R11"/>
    <mergeCell ref="S11:V11"/>
    <mergeCell ref="W11:Z11"/>
    <mergeCell ref="W13:Z13"/>
    <mergeCell ref="A14:J14"/>
    <mergeCell ref="M14:N14"/>
    <mergeCell ref="O14:P14"/>
    <mergeCell ref="Q14:R14"/>
    <mergeCell ref="S14:V14"/>
    <mergeCell ref="K14:L14"/>
    <mergeCell ref="W14:Z14"/>
    <mergeCell ref="A13:J13"/>
    <mergeCell ref="M13:N13"/>
    <mergeCell ref="O13:P13"/>
    <mergeCell ref="Q13:R13"/>
    <mergeCell ref="S13:V13"/>
    <mergeCell ref="K13:L13"/>
    <mergeCell ref="W18:Z18"/>
    <mergeCell ref="A19:J19"/>
    <mergeCell ref="M19:N19"/>
    <mergeCell ref="O19:P19"/>
    <mergeCell ref="Q19:R19"/>
    <mergeCell ref="S19:V19"/>
    <mergeCell ref="K19:L19"/>
    <mergeCell ref="W19:Z19"/>
    <mergeCell ref="A18:J18"/>
    <mergeCell ref="M18:N18"/>
    <mergeCell ref="O18:P18"/>
    <mergeCell ref="Q18:R18"/>
    <mergeCell ref="S18:V18"/>
    <mergeCell ref="K18:L18"/>
    <mergeCell ref="W20:Z20"/>
    <mergeCell ref="A21:J21"/>
    <mergeCell ref="M21:N21"/>
    <mergeCell ref="O21:P21"/>
    <mergeCell ref="Q21:R21"/>
    <mergeCell ref="S21:V21"/>
    <mergeCell ref="K21:L21"/>
    <mergeCell ref="W21:Z21"/>
    <mergeCell ref="A20:J20"/>
    <mergeCell ref="M20:N20"/>
    <mergeCell ref="O20:P20"/>
    <mergeCell ref="Q20:R20"/>
    <mergeCell ref="S20:V20"/>
    <mergeCell ref="K20:L20"/>
    <mergeCell ref="A32:Z32"/>
    <mergeCell ref="A34:J34"/>
    <mergeCell ref="K34:L34"/>
    <mergeCell ref="M34:N34"/>
    <mergeCell ref="O34:P34"/>
    <mergeCell ref="W34:Z34"/>
    <mergeCell ref="W22:Z22"/>
    <mergeCell ref="A23:J23"/>
    <mergeCell ref="M23:N23"/>
    <mergeCell ref="O23:P23"/>
    <mergeCell ref="Q23:R23"/>
    <mergeCell ref="S23:V23"/>
    <mergeCell ref="K23:L23"/>
    <mergeCell ref="W23:Z23"/>
    <mergeCell ref="A22:J22"/>
    <mergeCell ref="M22:N22"/>
    <mergeCell ref="O22:P22"/>
    <mergeCell ref="Q22:R22"/>
    <mergeCell ref="S22:V22"/>
    <mergeCell ref="K22:L22"/>
    <mergeCell ref="A24:J24"/>
    <mergeCell ref="K24:L24"/>
    <mergeCell ref="M24:N24"/>
    <mergeCell ref="O24:P24"/>
    <mergeCell ref="S25:V25"/>
    <mergeCell ref="S30:V30"/>
    <mergeCell ref="S26:V26"/>
    <mergeCell ref="S31:V31"/>
    <mergeCell ref="W36:Z36"/>
    <mergeCell ref="A43:J43"/>
    <mergeCell ref="K43:L43"/>
    <mergeCell ref="M43:N43"/>
    <mergeCell ref="O43:P43"/>
    <mergeCell ref="W43:Z43"/>
    <mergeCell ref="A36:J36"/>
    <mergeCell ref="K36:L36"/>
    <mergeCell ref="M36:N36"/>
    <mergeCell ref="O36:P36"/>
    <mergeCell ref="Q36:R36"/>
    <mergeCell ref="Q43:R43"/>
    <mergeCell ref="S36:V36"/>
    <mergeCell ref="S43:V43"/>
    <mergeCell ref="A37:J37"/>
    <mergeCell ref="K37:L37"/>
    <mergeCell ref="M37:N37"/>
    <mergeCell ref="O37:P37"/>
    <mergeCell ref="Q37:R37"/>
    <mergeCell ref="S37:V37"/>
    <mergeCell ref="W37:Z37"/>
    <mergeCell ref="A38:J38"/>
    <mergeCell ref="K38:L38"/>
    <mergeCell ref="M38:N38"/>
    <mergeCell ref="O38:P38"/>
    <mergeCell ref="Q38:R38"/>
    <mergeCell ref="S38:V38"/>
    <mergeCell ref="W38:Z38"/>
    <mergeCell ref="A39:J39"/>
    <mergeCell ref="K39:L39"/>
    <mergeCell ref="M39:N39"/>
    <mergeCell ref="O39:P39"/>
    <mergeCell ref="M45:N45"/>
    <mergeCell ref="O45:P45"/>
    <mergeCell ref="W45:Z45"/>
    <mergeCell ref="A44:J44"/>
    <mergeCell ref="K44:L44"/>
    <mergeCell ref="M44:N44"/>
    <mergeCell ref="O44:P44"/>
    <mergeCell ref="Q44:R44"/>
    <mergeCell ref="Q45:R45"/>
    <mergeCell ref="S44:V44"/>
    <mergeCell ref="S45:V45"/>
    <mergeCell ref="W46:Z46"/>
    <mergeCell ref="A47:J47"/>
    <mergeCell ref="K47:L47"/>
    <mergeCell ref="M47:N47"/>
    <mergeCell ref="O47:P47"/>
    <mergeCell ref="W47:Z47"/>
    <mergeCell ref="A46:J46"/>
    <mergeCell ref="K46:L46"/>
    <mergeCell ref="M46:N46"/>
    <mergeCell ref="O46:P46"/>
    <mergeCell ref="Q46:R46"/>
    <mergeCell ref="Q47:R47"/>
    <mergeCell ref="S46:V46"/>
    <mergeCell ref="S47:V47"/>
    <mergeCell ref="W48:Z48"/>
    <mergeCell ref="A49:J49"/>
    <mergeCell ref="K49:L49"/>
    <mergeCell ref="M49:N49"/>
    <mergeCell ref="O49:P49"/>
    <mergeCell ref="W49:Z49"/>
    <mergeCell ref="A48:J48"/>
    <mergeCell ref="K48:L48"/>
    <mergeCell ref="M48:N48"/>
    <mergeCell ref="O48:P48"/>
    <mergeCell ref="Q48:R48"/>
    <mergeCell ref="Q49:R49"/>
    <mergeCell ref="S48:V48"/>
    <mergeCell ref="S49:V49"/>
    <mergeCell ref="W50:Z50"/>
    <mergeCell ref="A51:J51"/>
    <mergeCell ref="K51:L51"/>
    <mergeCell ref="M51:N51"/>
    <mergeCell ref="O51:P51"/>
    <mergeCell ref="W51:Z51"/>
    <mergeCell ref="A50:J50"/>
    <mergeCell ref="K50:L50"/>
    <mergeCell ref="M50:N50"/>
    <mergeCell ref="O50:P50"/>
    <mergeCell ref="Q50:R50"/>
    <mergeCell ref="Q51:R51"/>
    <mergeCell ref="S50:V50"/>
    <mergeCell ref="S51:V51"/>
    <mergeCell ref="W52:Z52"/>
    <mergeCell ref="A57:J57"/>
    <mergeCell ref="K57:L57"/>
    <mergeCell ref="M57:N57"/>
    <mergeCell ref="O57:P57"/>
    <mergeCell ref="W57:Z57"/>
    <mergeCell ref="A52:J52"/>
    <mergeCell ref="K52:L52"/>
    <mergeCell ref="M52:N52"/>
    <mergeCell ref="O52:P52"/>
    <mergeCell ref="Q52:R52"/>
    <mergeCell ref="Q57:R57"/>
    <mergeCell ref="S52:V52"/>
    <mergeCell ref="S57:V57"/>
    <mergeCell ref="A54:J54"/>
    <mergeCell ref="K54:L54"/>
    <mergeCell ref="M54:N54"/>
    <mergeCell ref="O54:P54"/>
    <mergeCell ref="Q54:R54"/>
    <mergeCell ref="S54:V54"/>
    <mergeCell ref="M58:N58"/>
    <mergeCell ref="O58:P58"/>
    <mergeCell ref="W58:Z58"/>
    <mergeCell ref="Q58:R58"/>
    <mergeCell ref="S58:V58"/>
    <mergeCell ref="A62:Z62"/>
    <mergeCell ref="A60:J60"/>
    <mergeCell ref="K60:L60"/>
    <mergeCell ref="M60:N60"/>
    <mergeCell ref="O60:P60"/>
    <mergeCell ref="Q60:R60"/>
    <mergeCell ref="A59:J59"/>
    <mergeCell ref="M59:N59"/>
    <mergeCell ref="O59:P59"/>
    <mergeCell ref="W59:Z59"/>
    <mergeCell ref="Q59:R59"/>
    <mergeCell ref="S59:V59"/>
    <mergeCell ref="W61:Z61"/>
    <mergeCell ref="S61:V61"/>
    <mergeCell ref="S60:V60"/>
    <mergeCell ref="W60:Z60"/>
    <mergeCell ref="A64:J64"/>
    <mergeCell ref="K64:L64"/>
    <mergeCell ref="M64:N64"/>
    <mergeCell ref="O64:P64"/>
    <mergeCell ref="Q64:R64"/>
    <mergeCell ref="S64:V64"/>
    <mergeCell ref="W64:Z64"/>
    <mergeCell ref="W84:Z84"/>
    <mergeCell ref="A84:J84"/>
    <mergeCell ref="K84:L84"/>
    <mergeCell ref="M84:N84"/>
    <mergeCell ref="O84:P84"/>
    <mergeCell ref="Q84:R84"/>
    <mergeCell ref="S84:V84"/>
    <mergeCell ref="A85:J85"/>
    <mergeCell ref="K85:L85"/>
    <mergeCell ref="M85:N85"/>
    <mergeCell ref="O85:P85"/>
    <mergeCell ref="Q85:R85"/>
    <mergeCell ref="S85:V85"/>
    <mergeCell ref="W85:Z85"/>
    <mergeCell ref="O70:P70"/>
    <mergeCell ref="Q70:R70"/>
    <mergeCell ref="S70:V70"/>
    <mergeCell ref="W70:Z70"/>
    <mergeCell ref="A71:J71"/>
    <mergeCell ref="K71:L71"/>
    <mergeCell ref="M71:N71"/>
    <mergeCell ref="O71:P71"/>
    <mergeCell ref="Q71:R71"/>
    <mergeCell ref="S71:V71"/>
    <mergeCell ref="W71:Z71"/>
    <mergeCell ref="W91:Z91"/>
    <mergeCell ref="A89:J89"/>
    <mergeCell ref="K89:L89"/>
    <mergeCell ref="M89:N89"/>
    <mergeCell ref="O89:P89"/>
    <mergeCell ref="S91:V91"/>
    <mergeCell ref="A96:J96"/>
    <mergeCell ref="K96:L96"/>
    <mergeCell ref="M96:N96"/>
    <mergeCell ref="O96:P96"/>
    <mergeCell ref="W96:Z96"/>
    <mergeCell ref="W97:Z97"/>
    <mergeCell ref="A94:J94"/>
    <mergeCell ref="K94:L94"/>
    <mergeCell ref="M94:N94"/>
    <mergeCell ref="O94:P94"/>
    <mergeCell ref="W94:Z94"/>
    <mergeCell ref="Q94:R94"/>
    <mergeCell ref="S94:V94"/>
    <mergeCell ref="A90:J90"/>
    <mergeCell ref="K90:L90"/>
    <mergeCell ref="M90:N90"/>
    <mergeCell ref="O90:P90"/>
    <mergeCell ref="Q90:R90"/>
    <mergeCell ref="S90:V90"/>
    <mergeCell ref="W90:Z90"/>
    <mergeCell ref="A92:Z92"/>
    <mergeCell ref="Q96:R96"/>
    <mergeCell ref="S96:V96"/>
    <mergeCell ref="A95:J95"/>
    <mergeCell ref="K95:L95"/>
    <mergeCell ref="M95:N95"/>
    <mergeCell ref="A98:J98"/>
    <mergeCell ref="K98:L98"/>
    <mergeCell ref="M98:N98"/>
    <mergeCell ref="O98:P98"/>
    <mergeCell ref="W98:Z98"/>
    <mergeCell ref="A97:J97"/>
    <mergeCell ref="K97:L97"/>
    <mergeCell ref="M97:N97"/>
    <mergeCell ref="O97:P97"/>
    <mergeCell ref="Q97:R97"/>
    <mergeCell ref="S97:V97"/>
    <mergeCell ref="Q98:R98"/>
    <mergeCell ref="S98:V98"/>
    <mergeCell ref="W99:Z99"/>
    <mergeCell ref="A100:J100"/>
    <mergeCell ref="K100:L100"/>
    <mergeCell ref="M100:N100"/>
    <mergeCell ref="O100:P100"/>
    <mergeCell ref="W100:Z100"/>
    <mergeCell ref="A99:J99"/>
    <mergeCell ref="K99:L99"/>
    <mergeCell ref="M99:N99"/>
    <mergeCell ref="O99:P99"/>
    <mergeCell ref="Q99:R99"/>
    <mergeCell ref="S99:V99"/>
    <mergeCell ref="Q100:R100"/>
    <mergeCell ref="S100:V100"/>
    <mergeCell ref="W101:Z101"/>
    <mergeCell ref="A102:J102"/>
    <mergeCell ref="K102:L102"/>
    <mergeCell ref="M102:N102"/>
    <mergeCell ref="O102:P102"/>
    <mergeCell ref="W102:Z102"/>
    <mergeCell ref="A101:J101"/>
    <mergeCell ref="K101:L101"/>
    <mergeCell ref="M101:N101"/>
    <mergeCell ref="O101:P101"/>
    <mergeCell ref="Q101:R101"/>
    <mergeCell ref="S101:V101"/>
    <mergeCell ref="Q102:R102"/>
    <mergeCell ref="S102:V102"/>
    <mergeCell ref="W103:Z103"/>
    <mergeCell ref="A104:J104"/>
    <mergeCell ref="K104:L104"/>
    <mergeCell ref="M104:N104"/>
    <mergeCell ref="O104:P104"/>
    <mergeCell ref="W104:Z104"/>
    <mergeCell ref="A103:J103"/>
    <mergeCell ref="K103:L103"/>
    <mergeCell ref="M103:N103"/>
    <mergeCell ref="O103:P103"/>
    <mergeCell ref="Q103:R103"/>
    <mergeCell ref="S103:V103"/>
    <mergeCell ref="Q104:R104"/>
    <mergeCell ref="S104:V104"/>
    <mergeCell ref="W105:Z105"/>
    <mergeCell ref="A106:J106"/>
    <mergeCell ref="K106:L106"/>
    <mergeCell ref="M106:N106"/>
    <mergeCell ref="O106:P106"/>
    <mergeCell ref="W106:Z106"/>
    <mergeCell ref="A105:J105"/>
    <mergeCell ref="K105:L105"/>
    <mergeCell ref="M105:N105"/>
    <mergeCell ref="O105:P105"/>
    <mergeCell ref="Q105:R105"/>
    <mergeCell ref="S105:V105"/>
    <mergeCell ref="Q106:R106"/>
    <mergeCell ref="S106:V106"/>
    <mergeCell ref="W107:Z107"/>
    <mergeCell ref="A108:J108"/>
    <mergeCell ref="K108:L108"/>
    <mergeCell ref="M108:N108"/>
    <mergeCell ref="O108:P108"/>
    <mergeCell ref="W108:Z108"/>
    <mergeCell ref="A107:J107"/>
    <mergeCell ref="K107:L107"/>
    <mergeCell ref="M107:N107"/>
    <mergeCell ref="O107:P107"/>
    <mergeCell ref="Q107:R107"/>
    <mergeCell ref="S107:V107"/>
    <mergeCell ref="Q108:R108"/>
    <mergeCell ref="S108:V108"/>
    <mergeCell ref="W109:Z109"/>
    <mergeCell ref="A112:J112"/>
    <mergeCell ref="K112:L112"/>
    <mergeCell ref="M112:N112"/>
    <mergeCell ref="O112:P112"/>
    <mergeCell ref="W112:Z112"/>
    <mergeCell ref="A109:J109"/>
    <mergeCell ref="K109:L109"/>
    <mergeCell ref="M109:N109"/>
    <mergeCell ref="O109:P109"/>
    <mergeCell ref="Q109:R109"/>
    <mergeCell ref="S109:V109"/>
    <mergeCell ref="A110:J110"/>
    <mergeCell ref="K110:L110"/>
    <mergeCell ref="M110:N110"/>
    <mergeCell ref="O110:P110"/>
    <mergeCell ref="Q110:R110"/>
    <mergeCell ref="S110:V110"/>
    <mergeCell ref="W110:Z110"/>
    <mergeCell ref="M116:N116"/>
    <mergeCell ref="O116:P116"/>
    <mergeCell ref="W116:Z116"/>
    <mergeCell ref="A115:J115"/>
    <mergeCell ref="K115:L115"/>
    <mergeCell ref="M115:N115"/>
    <mergeCell ref="O115:P115"/>
    <mergeCell ref="Q115:R115"/>
    <mergeCell ref="S115:V115"/>
    <mergeCell ref="Q116:R116"/>
    <mergeCell ref="S116:V116"/>
    <mergeCell ref="W117:Z117"/>
    <mergeCell ref="A118:J118"/>
    <mergeCell ref="K118:L118"/>
    <mergeCell ref="M118:N118"/>
    <mergeCell ref="O118:P118"/>
    <mergeCell ref="W118:Z118"/>
    <mergeCell ref="A117:J117"/>
    <mergeCell ref="K117:L117"/>
    <mergeCell ref="M117:N117"/>
    <mergeCell ref="O117:P117"/>
    <mergeCell ref="Q117:R117"/>
    <mergeCell ref="S117:V117"/>
    <mergeCell ref="Q118:R118"/>
    <mergeCell ref="S118:V118"/>
    <mergeCell ref="W119:Z119"/>
    <mergeCell ref="W121:Z121"/>
    <mergeCell ref="A119:J119"/>
    <mergeCell ref="K119:L119"/>
    <mergeCell ref="M119:N119"/>
    <mergeCell ref="O119:P119"/>
    <mergeCell ref="Q119:R119"/>
    <mergeCell ref="S119:V119"/>
    <mergeCell ref="S121:V121"/>
    <mergeCell ref="A122:Z122"/>
    <mergeCell ref="A120:J120"/>
    <mergeCell ref="K120:L120"/>
    <mergeCell ref="M120:N120"/>
    <mergeCell ref="O120:P120"/>
    <mergeCell ref="Q120:R120"/>
    <mergeCell ref="S120:V120"/>
    <mergeCell ref="W120:Z120"/>
    <mergeCell ref="W124:Z124"/>
    <mergeCell ref="A126:J126"/>
    <mergeCell ref="K126:L126"/>
    <mergeCell ref="M126:N126"/>
    <mergeCell ref="O126:P126"/>
    <mergeCell ref="W126:Z126"/>
    <mergeCell ref="A124:J124"/>
    <mergeCell ref="K124:L124"/>
    <mergeCell ref="M124:N124"/>
    <mergeCell ref="O124:P124"/>
    <mergeCell ref="Q124:R124"/>
    <mergeCell ref="S124:V124"/>
    <mergeCell ref="Q126:R126"/>
    <mergeCell ref="S126:V126"/>
    <mergeCell ref="A125:J125"/>
    <mergeCell ref="K125:L125"/>
    <mergeCell ref="M125:N125"/>
    <mergeCell ref="O125:P125"/>
    <mergeCell ref="Q125:R125"/>
    <mergeCell ref="S125:V125"/>
    <mergeCell ref="W127:Z127"/>
    <mergeCell ref="A128:J128"/>
    <mergeCell ref="K128:L128"/>
    <mergeCell ref="M128:N128"/>
    <mergeCell ref="O128:P128"/>
    <mergeCell ref="W128:Z128"/>
    <mergeCell ref="A127:J127"/>
    <mergeCell ref="K127:L127"/>
    <mergeCell ref="M127:N127"/>
    <mergeCell ref="O127:P127"/>
    <mergeCell ref="Q127:R127"/>
    <mergeCell ref="S127:V127"/>
    <mergeCell ref="Q128:R128"/>
    <mergeCell ref="S128:V128"/>
    <mergeCell ref="W129:Z129"/>
    <mergeCell ref="A130:J130"/>
    <mergeCell ref="K130:L130"/>
    <mergeCell ref="M130:N130"/>
    <mergeCell ref="O130:P130"/>
    <mergeCell ref="W130:Z130"/>
    <mergeCell ref="A129:J129"/>
    <mergeCell ref="K129:L129"/>
    <mergeCell ref="M129:N129"/>
    <mergeCell ref="O129:P129"/>
    <mergeCell ref="Q129:R129"/>
    <mergeCell ref="S129:V129"/>
    <mergeCell ref="Q130:R130"/>
    <mergeCell ref="S130:V130"/>
    <mergeCell ref="W131:Z131"/>
    <mergeCell ref="A132:J132"/>
    <mergeCell ref="K132:L132"/>
    <mergeCell ref="M132:N132"/>
    <mergeCell ref="O132:P132"/>
    <mergeCell ref="W132:Z132"/>
    <mergeCell ref="A131:J131"/>
    <mergeCell ref="K131:L131"/>
    <mergeCell ref="M131:N131"/>
    <mergeCell ref="O131:P131"/>
    <mergeCell ref="Q131:R131"/>
    <mergeCell ref="S131:V131"/>
    <mergeCell ref="Q132:R132"/>
    <mergeCell ref="S132:V132"/>
    <mergeCell ref="W133:Z133"/>
    <mergeCell ref="A136:J136"/>
    <mergeCell ref="K136:L136"/>
    <mergeCell ref="M136:N136"/>
    <mergeCell ref="O136:P136"/>
    <mergeCell ref="W136:Z136"/>
    <mergeCell ref="A133:J133"/>
    <mergeCell ref="K133:L133"/>
    <mergeCell ref="M133:N133"/>
    <mergeCell ref="O133:P133"/>
    <mergeCell ref="Q133:R133"/>
    <mergeCell ref="S133:V133"/>
    <mergeCell ref="A134:J134"/>
    <mergeCell ref="K134:L134"/>
    <mergeCell ref="M134:N134"/>
    <mergeCell ref="O134:P134"/>
    <mergeCell ref="Q134:R134"/>
    <mergeCell ref="S134:V134"/>
    <mergeCell ref="W134:Z134"/>
    <mergeCell ref="W137:Z137"/>
    <mergeCell ref="A138:J138"/>
    <mergeCell ref="K138:L138"/>
    <mergeCell ref="M138:N138"/>
    <mergeCell ref="O138:P138"/>
    <mergeCell ref="W138:Z138"/>
    <mergeCell ref="A137:J137"/>
    <mergeCell ref="K137:L137"/>
    <mergeCell ref="M137:N137"/>
    <mergeCell ref="O137:P137"/>
    <mergeCell ref="Q137:R137"/>
    <mergeCell ref="S137:V137"/>
    <mergeCell ref="Q138:R138"/>
    <mergeCell ref="S138:V138"/>
    <mergeCell ref="W139:Z139"/>
    <mergeCell ref="A140:J140"/>
    <mergeCell ref="K140:L140"/>
    <mergeCell ref="M140:N140"/>
    <mergeCell ref="O140:P140"/>
    <mergeCell ref="W140:Z140"/>
    <mergeCell ref="A139:J139"/>
    <mergeCell ref="K139:L139"/>
    <mergeCell ref="M139:N139"/>
    <mergeCell ref="O139:P139"/>
    <mergeCell ref="Q139:R139"/>
    <mergeCell ref="S139:V139"/>
    <mergeCell ref="Q140:R140"/>
    <mergeCell ref="S140:V140"/>
    <mergeCell ref="A135:J135"/>
    <mergeCell ref="K135:L135"/>
    <mergeCell ref="M135:N135"/>
    <mergeCell ref="W141:Z141"/>
    <mergeCell ref="A142:J142"/>
    <mergeCell ref="K142:L142"/>
    <mergeCell ref="M142:N142"/>
    <mergeCell ref="O142:P142"/>
    <mergeCell ref="W142:Z142"/>
    <mergeCell ref="A141:J141"/>
    <mergeCell ref="K141:L141"/>
    <mergeCell ref="M141:N141"/>
    <mergeCell ref="O141:P141"/>
    <mergeCell ref="Q141:R141"/>
    <mergeCell ref="S141:V141"/>
    <mergeCell ref="Q142:R142"/>
    <mergeCell ref="S142:V142"/>
    <mergeCell ref="W143:Z143"/>
    <mergeCell ref="A144:J144"/>
    <mergeCell ref="K144:L144"/>
    <mergeCell ref="M144:N144"/>
    <mergeCell ref="O144:P144"/>
    <mergeCell ref="W144:Z144"/>
    <mergeCell ref="A143:J143"/>
    <mergeCell ref="K143:L143"/>
    <mergeCell ref="M143:N143"/>
    <mergeCell ref="O143:P143"/>
    <mergeCell ref="Q143:R143"/>
    <mergeCell ref="S143:V143"/>
    <mergeCell ref="Q144:R144"/>
    <mergeCell ref="S144:V144"/>
    <mergeCell ref="W154:Z154"/>
    <mergeCell ref="W145:Z145"/>
    <mergeCell ref="A146:J146"/>
    <mergeCell ref="K146:L146"/>
    <mergeCell ref="M146:N146"/>
    <mergeCell ref="O146:P146"/>
    <mergeCell ref="W146:Z146"/>
    <mergeCell ref="A145:J145"/>
    <mergeCell ref="K145:L145"/>
    <mergeCell ref="M145:N145"/>
    <mergeCell ref="O145:P145"/>
    <mergeCell ref="Q145:R145"/>
    <mergeCell ref="S145:V145"/>
    <mergeCell ref="Q146:R146"/>
    <mergeCell ref="S146:V146"/>
    <mergeCell ref="W147:Z147"/>
    <mergeCell ref="A148:J148"/>
    <mergeCell ref="K148:L148"/>
    <mergeCell ref="M148:N148"/>
    <mergeCell ref="O148:P148"/>
    <mergeCell ref="W148:Z148"/>
    <mergeCell ref="A147:J147"/>
    <mergeCell ref="K147:L147"/>
    <mergeCell ref="A154:J154"/>
    <mergeCell ref="M147:N147"/>
    <mergeCell ref="O147:P147"/>
    <mergeCell ref="Q147:R147"/>
    <mergeCell ref="S147:V147"/>
    <mergeCell ref="Q148:R148"/>
    <mergeCell ref="S148:V148"/>
    <mergeCell ref="O17:P17"/>
    <mergeCell ref="Q17:R17"/>
    <mergeCell ref="K154:L154"/>
    <mergeCell ref="M154:N154"/>
    <mergeCell ref="O154:P154"/>
    <mergeCell ref="Q25:R25"/>
    <mergeCell ref="O27:R27"/>
    <mergeCell ref="W27:Z27"/>
    <mergeCell ref="M28:N28"/>
    <mergeCell ref="M29:N29"/>
    <mergeCell ref="M30:N30"/>
    <mergeCell ref="O28:R28"/>
    <mergeCell ref="O29:R29"/>
    <mergeCell ref="S27:V27"/>
    <mergeCell ref="S28:V28"/>
    <mergeCell ref="S29:V29"/>
    <mergeCell ref="W28:Z28"/>
    <mergeCell ref="W29:Z29"/>
    <mergeCell ref="W30:Z30"/>
    <mergeCell ref="M27:N27"/>
    <mergeCell ref="O31:R31"/>
    <mergeCell ref="W31:Z31"/>
    <mergeCell ref="W149:Z149"/>
    <mergeCell ref="W151:Z151"/>
    <mergeCell ref="M149:N149"/>
    <mergeCell ref="O149:P149"/>
    <mergeCell ref="Q149:R149"/>
    <mergeCell ref="S149:V149"/>
    <mergeCell ref="S151:V151"/>
    <mergeCell ref="A152:Z152"/>
    <mergeCell ref="Q154:R154"/>
    <mergeCell ref="S154:V154"/>
    <mergeCell ref="S17:V17"/>
    <mergeCell ref="O30:R30"/>
    <mergeCell ref="A149:J149"/>
    <mergeCell ref="K149:L149"/>
    <mergeCell ref="W15:Z15"/>
    <mergeCell ref="A16:J16"/>
    <mergeCell ref="K16:L16"/>
    <mergeCell ref="M16:N16"/>
    <mergeCell ref="O16:P16"/>
    <mergeCell ref="Q16:R16"/>
    <mergeCell ref="S16:V16"/>
    <mergeCell ref="W16:Z16"/>
    <mergeCell ref="A15:J15"/>
    <mergeCell ref="K15:L15"/>
    <mergeCell ref="M15:N15"/>
    <mergeCell ref="O15:P15"/>
    <mergeCell ref="Q15:R15"/>
    <mergeCell ref="S15:V15"/>
    <mergeCell ref="Q34:R34"/>
    <mergeCell ref="S34:V34"/>
    <mergeCell ref="W17:Z17"/>
    <mergeCell ref="M31:N31"/>
    <mergeCell ref="A27:K27"/>
    <mergeCell ref="A28:D28"/>
    <mergeCell ref="E28:G28"/>
    <mergeCell ref="H28:K28"/>
    <mergeCell ref="A29:D31"/>
    <mergeCell ref="E29:G31"/>
    <mergeCell ref="H29:K31"/>
    <mergeCell ref="A17:J17"/>
    <mergeCell ref="K17:L17"/>
    <mergeCell ref="M17:N17"/>
  </mergeCells>
  <phoneticPr fontId="1"/>
  <conditionalFormatting sqref="M11:N24">
    <cfRule type="expression" dxfId="8" priority="10">
      <formula>MOD($M11,1)=0</formula>
    </cfRule>
  </conditionalFormatting>
  <conditionalFormatting sqref="M35:N60 M65:N90 M95:N120 M125:N150 M155:N180">
    <cfRule type="expression" dxfId="7" priority="9">
      <formula>MOD($M35,1)=0</formula>
    </cfRule>
  </conditionalFormatting>
  <dataValidations count="4">
    <dataValidation type="list" allowBlank="1" sqref="AC3" xr:uid="{A07582D2-286B-41BA-B282-3A890E6EDADB}">
      <formula1>$AF$3:$AF$7</formula1>
    </dataValidation>
    <dataValidation type="list" allowBlank="1" showInputMessage="1" showErrorMessage="1" error="消費税の端数処理方法をリストより選択ください" sqref="AC6" xr:uid="{13D36552-2A19-4719-94E4-198301CFC803}">
      <formula1>$AI$5:$AI$8</formula1>
    </dataValidation>
    <dataValidation type="list" allowBlank="1" showInputMessage="1" showErrorMessage="1" sqref="K11:L23 K155:L180 K125:L150 K95:L120 K65:L90 K35:L60" xr:uid="{DE1C88A2-8F05-4944-A10A-1D457741AA11}">
      <formula1>$AH$5:$AH$8</formula1>
    </dataValidation>
    <dataValidation imeMode="off" allowBlank="1" showInputMessage="1" showErrorMessage="1" sqref="Q11:R24 M36:N60 M12:N23 Q155:R180 Q65:R90 Q95:R120 Q125:R150 Q35:R60 M66:N90 M96:N120 M126:N150 M156:N180" xr:uid="{AE280164-5171-46C7-85E3-AB82ED68458A}"/>
  </dataValidations>
  <printOptions horizontalCentered="1"/>
  <pageMargins left="1.1023622047244095" right="0.31496062992125984" top="0.55118110236220474" bottom="0.15748031496062992" header="0.31496062992125984" footer="7.874015748031496E-2"/>
  <pageSetup paperSize="9" scale="98" orientation="landscape" r:id="rId1"/>
  <headerFooter>
    <oddFooter xml:space="preserve">&amp;R&amp;"ＭＳ 明朝,標準"&amp;8 2024.1 1版  </oddFooter>
  </headerFooter>
  <rowBreaks count="5" manualBreakCount="5">
    <brk id="31" max="25" man="1"/>
    <brk id="61" max="25" man="1"/>
    <brk id="91" max="25" man="1"/>
    <brk id="121" max="25" man="1"/>
    <brk id="151" max="2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F058-75F7-4CF7-8FC4-87CC0CCBBE6D}">
  <dimension ref="A2:AK48"/>
  <sheetViews>
    <sheetView view="pageBreakPreview" zoomScale="85" zoomScaleNormal="100" zoomScaleSheetLayoutView="85" workbookViewId="0">
      <selection activeCell="K10" sqref="K10:P10"/>
    </sheetView>
  </sheetViews>
  <sheetFormatPr defaultColWidth="8.75" defaultRowHeight="13.5" outlineLevelCol="1"/>
  <cols>
    <col min="1" max="16" width="4.5" style="1" customWidth="1"/>
    <col min="17" max="17" width="2.125" style="1" customWidth="1"/>
    <col min="18" max="25" width="4.5" style="1" customWidth="1"/>
    <col min="26" max="26" width="5.875" style="1" customWidth="1"/>
    <col min="27" max="28" width="4.5" style="1" customWidth="1"/>
    <col min="29" max="32" width="10.5" style="1" hidden="1" customWidth="1" outlineLevel="1"/>
    <col min="33" max="33" width="4.5" style="1" customWidth="1" collapsed="1"/>
    <col min="34" max="37" width="4.5" style="1" customWidth="1"/>
    <col min="38" max="16384" width="8.75" style="1"/>
  </cols>
  <sheetData>
    <row r="2" spans="1:37" ht="42.75" customHeight="1" thickBot="1"/>
    <row r="3" spans="1:37" ht="30" customHeight="1">
      <c r="A3" s="283" t="s">
        <v>14</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5"/>
      <c r="AC3" s="1" t="s">
        <v>51</v>
      </c>
    </row>
    <row r="4" spans="1:37" ht="16.5" customHeight="1">
      <c r="A4" s="82"/>
      <c r="T4" s="2"/>
      <c r="U4" s="3"/>
      <c r="V4" s="3"/>
      <c r="W4" s="3"/>
      <c r="X4" s="3"/>
      <c r="AA4" s="81"/>
      <c r="AC4" s="47" t="s">
        <v>49</v>
      </c>
      <c r="AD4" s="47" t="s">
        <v>4</v>
      </c>
      <c r="AE4" s="47" t="s">
        <v>46</v>
      </c>
      <c r="AF4" s="47" t="s">
        <v>48</v>
      </c>
    </row>
    <row r="5" spans="1:37" ht="24" customHeight="1">
      <c r="A5" s="80" t="s">
        <v>0</v>
      </c>
      <c r="U5" s="286">
        <v>2024</v>
      </c>
      <c r="V5" s="286"/>
      <c r="W5" s="286"/>
      <c r="X5" s="30" t="s">
        <v>4</v>
      </c>
      <c r="Y5" s="99">
        <v>1</v>
      </c>
      <c r="Z5" s="133" t="s">
        <v>13</v>
      </c>
      <c r="AA5" s="252"/>
      <c r="AC5" s="48">
        <f>DATE($U$5,$Y$5+1,1)-1</f>
        <v>45322</v>
      </c>
      <c r="AD5" s="47">
        <f>YEAR(AC5)</f>
        <v>2024</v>
      </c>
      <c r="AE5" s="47">
        <f>MONTH($AC$5)</f>
        <v>1</v>
      </c>
      <c r="AF5" s="47">
        <f>DAY($AC$5)</f>
        <v>31</v>
      </c>
    </row>
    <row r="6" spans="1:37" ht="12.75" customHeight="1">
      <c r="A6" s="82"/>
      <c r="N6" s="4"/>
      <c r="AA6" s="81"/>
      <c r="AC6" s="47"/>
      <c r="AD6" s="47"/>
      <c r="AE6" s="47"/>
    </row>
    <row r="7" spans="1:37" ht="16.5" customHeight="1">
      <c r="A7" s="253" t="s">
        <v>41</v>
      </c>
      <c r="B7" s="134"/>
      <c r="C7" s="134"/>
      <c r="D7" s="134"/>
      <c r="E7" s="134"/>
      <c r="F7" s="134"/>
      <c r="G7" s="137">
        <f>IF(SUM(K11:P25,K34:P48)=0,"",SUM(K11:P25,K34:P48))</f>
        <v>121731540</v>
      </c>
      <c r="H7" s="137"/>
      <c r="I7" s="137"/>
      <c r="J7" s="137"/>
      <c r="K7" s="137"/>
      <c r="L7" s="137"/>
      <c r="M7" s="137"/>
      <c r="N7" s="137"/>
      <c r="O7" s="137"/>
      <c r="P7" s="137"/>
      <c r="AA7" s="81"/>
      <c r="AC7" s="47" t="s">
        <v>45</v>
      </c>
      <c r="AD7" s="47"/>
      <c r="AE7" s="47"/>
    </row>
    <row r="8" spans="1:37" ht="24" customHeight="1">
      <c r="A8" s="254"/>
      <c r="B8" s="135"/>
      <c r="C8" s="135"/>
      <c r="D8" s="135"/>
      <c r="E8" s="135"/>
      <c r="F8" s="135"/>
      <c r="G8" s="138"/>
      <c r="H8" s="138"/>
      <c r="I8" s="138"/>
      <c r="J8" s="138"/>
      <c r="K8" s="138"/>
      <c r="L8" s="138"/>
      <c r="M8" s="138"/>
      <c r="N8" s="138"/>
      <c r="O8" s="138"/>
      <c r="P8" s="138"/>
      <c r="R8" s="9"/>
      <c r="T8" s="9"/>
      <c r="U8" s="9"/>
      <c r="V8" s="9"/>
      <c r="W8" s="9"/>
      <c r="X8" s="46"/>
      <c r="Y8" s="9"/>
      <c r="Z8" s="9"/>
      <c r="AA8" s="100" t="str">
        <f>IF(AC8=1,"","1/2枚目")</f>
        <v>1/2枚目</v>
      </c>
      <c r="AB8" s="7"/>
      <c r="AC8" s="47">
        <f>IF((240-COUNTBLANK($A$34:$P$48)=0),1,2)</f>
        <v>2</v>
      </c>
      <c r="AD8" s="47"/>
      <c r="AE8" s="47"/>
    </row>
    <row r="9" spans="1:37" ht="12.75" customHeight="1">
      <c r="A9" s="101"/>
      <c r="B9" s="32"/>
      <c r="C9" s="32"/>
      <c r="D9" s="44"/>
      <c r="E9" s="44"/>
      <c r="F9" s="44"/>
      <c r="G9" s="44"/>
      <c r="H9" s="44"/>
      <c r="I9" s="44"/>
      <c r="J9" s="44"/>
      <c r="K9" s="44"/>
      <c r="L9" s="44"/>
      <c r="M9" s="44"/>
      <c r="N9" s="44"/>
      <c r="R9" s="9"/>
      <c r="T9" s="9"/>
      <c r="U9" s="9"/>
      <c r="V9" s="9"/>
      <c r="W9" s="9"/>
      <c r="X9" s="9"/>
      <c r="Y9" s="9"/>
      <c r="Z9" s="9"/>
      <c r="AA9" s="102"/>
      <c r="AB9" s="7"/>
      <c r="AC9" s="47"/>
      <c r="AD9" s="47"/>
      <c r="AE9" s="47"/>
    </row>
    <row r="10" spans="1:37" ht="24" customHeight="1">
      <c r="A10" s="255" t="s">
        <v>32</v>
      </c>
      <c r="B10" s="140"/>
      <c r="C10" s="140"/>
      <c r="D10" s="140"/>
      <c r="E10" s="140"/>
      <c r="F10" s="140"/>
      <c r="G10" s="140"/>
      <c r="H10" s="140"/>
      <c r="I10" s="140"/>
      <c r="J10" s="141"/>
      <c r="K10" s="139" t="s">
        <v>27</v>
      </c>
      <c r="L10" s="140"/>
      <c r="M10" s="140"/>
      <c r="N10" s="140"/>
      <c r="O10" s="140"/>
      <c r="P10" s="141"/>
      <c r="Q10" s="8"/>
      <c r="R10" s="15"/>
      <c r="S10" s="16" t="s">
        <v>6</v>
      </c>
      <c r="T10" s="17"/>
      <c r="U10" s="18"/>
      <c r="V10" s="18"/>
      <c r="W10" s="17"/>
      <c r="X10" s="17"/>
      <c r="Y10" s="17"/>
      <c r="Z10" s="17"/>
      <c r="AA10" s="103"/>
      <c r="AB10" s="7"/>
      <c r="AC10" s="1">
        <v>240</v>
      </c>
      <c r="AG10" s="9"/>
      <c r="AH10" s="9"/>
      <c r="AI10" s="9"/>
      <c r="AJ10" s="9"/>
      <c r="AK10" s="9"/>
    </row>
    <row r="11" spans="1:37" ht="24" customHeight="1">
      <c r="A11" s="242" t="s">
        <v>84</v>
      </c>
      <c r="B11" s="243"/>
      <c r="C11" s="243"/>
      <c r="D11" s="243"/>
      <c r="E11" s="243"/>
      <c r="F11" s="243"/>
      <c r="G11" s="243"/>
      <c r="H11" s="243"/>
      <c r="I11" s="243"/>
      <c r="J11" s="244"/>
      <c r="K11" s="245">
        <v>1235488</v>
      </c>
      <c r="L11" s="246"/>
      <c r="M11" s="246"/>
      <c r="N11" s="246"/>
      <c r="O11" s="246"/>
      <c r="P11" s="247"/>
      <c r="Q11" s="8"/>
      <c r="R11" s="8"/>
      <c r="S11" s="9"/>
      <c r="T11" s="280" t="s">
        <v>98</v>
      </c>
      <c r="U11" s="280"/>
      <c r="V11" s="280"/>
      <c r="AA11" s="102"/>
      <c r="AB11" s="7"/>
      <c r="AG11" s="9"/>
      <c r="AH11" s="9"/>
      <c r="AI11" s="9"/>
      <c r="AJ11" s="9"/>
      <c r="AK11" s="9"/>
    </row>
    <row r="12" spans="1:37" ht="24" customHeight="1">
      <c r="A12" s="242" t="s">
        <v>85</v>
      </c>
      <c r="B12" s="243"/>
      <c r="C12" s="243"/>
      <c r="D12" s="243"/>
      <c r="E12" s="243"/>
      <c r="F12" s="243"/>
      <c r="G12" s="243"/>
      <c r="H12" s="243"/>
      <c r="I12" s="243"/>
      <c r="J12" s="244"/>
      <c r="K12" s="245">
        <v>167000</v>
      </c>
      <c r="L12" s="246"/>
      <c r="M12" s="246"/>
      <c r="N12" s="246"/>
      <c r="O12" s="246"/>
      <c r="P12" s="247"/>
      <c r="R12" s="8"/>
      <c r="S12" s="9"/>
      <c r="T12" s="281" t="s">
        <v>99</v>
      </c>
      <c r="U12" s="281"/>
      <c r="V12" s="281"/>
      <c r="W12" s="281"/>
      <c r="X12" s="281"/>
      <c r="Y12" s="281"/>
      <c r="Z12" s="281"/>
      <c r="AA12" s="282"/>
      <c r="AB12" s="7"/>
      <c r="AG12" s="9"/>
      <c r="AH12" s="11"/>
      <c r="AI12" s="10"/>
      <c r="AJ12" s="9"/>
      <c r="AK12" s="9"/>
    </row>
    <row r="13" spans="1:37" ht="24" customHeight="1">
      <c r="A13" s="242" t="s">
        <v>144</v>
      </c>
      <c r="B13" s="243"/>
      <c r="C13" s="243"/>
      <c r="D13" s="243"/>
      <c r="E13" s="243"/>
      <c r="F13" s="243"/>
      <c r="G13" s="243"/>
      <c r="H13" s="243"/>
      <c r="I13" s="243"/>
      <c r="J13" s="244"/>
      <c r="K13" s="245">
        <v>2200000</v>
      </c>
      <c r="L13" s="246"/>
      <c r="M13" s="246"/>
      <c r="N13" s="246"/>
      <c r="O13" s="246"/>
      <c r="P13" s="247"/>
      <c r="R13" s="19"/>
      <c r="S13" s="20" t="s">
        <v>7</v>
      </c>
      <c r="U13" s="9"/>
      <c r="V13" s="9"/>
      <c r="W13" s="9"/>
      <c r="X13" s="9"/>
      <c r="Y13" s="9"/>
      <c r="Z13" s="9"/>
      <c r="AA13" s="81"/>
      <c r="AB13" s="7"/>
    </row>
    <row r="14" spans="1:37" ht="24" customHeight="1">
      <c r="A14" s="242" t="s">
        <v>145</v>
      </c>
      <c r="B14" s="243"/>
      <c r="C14" s="243"/>
      <c r="D14" s="243"/>
      <c r="E14" s="243"/>
      <c r="F14" s="243"/>
      <c r="G14" s="243"/>
      <c r="H14" s="243"/>
      <c r="I14" s="243"/>
      <c r="J14" s="244"/>
      <c r="K14" s="245">
        <v>1650000</v>
      </c>
      <c r="L14" s="246"/>
      <c r="M14" s="246"/>
      <c r="N14" s="246"/>
      <c r="O14" s="246"/>
      <c r="P14" s="247"/>
      <c r="R14" s="19"/>
      <c r="S14" s="9"/>
      <c r="T14" s="278" t="s">
        <v>100</v>
      </c>
      <c r="U14" s="278"/>
      <c r="V14" s="278"/>
      <c r="W14" s="278"/>
      <c r="X14" s="278"/>
      <c r="Y14" s="278"/>
      <c r="Z14" s="278"/>
      <c r="AA14" s="279"/>
      <c r="AB14" s="7"/>
    </row>
    <row r="15" spans="1:37" ht="24" customHeight="1">
      <c r="A15" s="242" t="s">
        <v>86</v>
      </c>
      <c r="B15" s="243"/>
      <c r="C15" s="243"/>
      <c r="D15" s="243"/>
      <c r="E15" s="243"/>
      <c r="F15" s="243"/>
      <c r="G15" s="243"/>
      <c r="H15" s="243"/>
      <c r="I15" s="243"/>
      <c r="J15" s="244"/>
      <c r="K15" s="245">
        <v>1540000</v>
      </c>
      <c r="L15" s="246"/>
      <c r="M15" s="246"/>
      <c r="N15" s="246"/>
      <c r="O15" s="246"/>
      <c r="P15" s="247"/>
      <c r="R15" s="19"/>
      <c r="T15" s="278" t="s">
        <v>11</v>
      </c>
      <c r="U15" s="278"/>
      <c r="V15" s="278"/>
      <c r="W15" s="278"/>
      <c r="X15" s="278"/>
      <c r="Y15" s="278"/>
      <c r="Z15" s="21" t="s">
        <v>12</v>
      </c>
      <c r="AA15" s="81"/>
      <c r="AB15" s="7"/>
    </row>
    <row r="16" spans="1:37" ht="24" customHeight="1">
      <c r="A16" s="242" t="s">
        <v>87</v>
      </c>
      <c r="B16" s="243"/>
      <c r="C16" s="243"/>
      <c r="D16" s="243"/>
      <c r="E16" s="243"/>
      <c r="F16" s="243"/>
      <c r="G16" s="243"/>
      <c r="H16" s="243"/>
      <c r="I16" s="243"/>
      <c r="J16" s="244"/>
      <c r="K16" s="245">
        <v>1061500</v>
      </c>
      <c r="L16" s="246"/>
      <c r="M16" s="246"/>
      <c r="N16" s="246"/>
      <c r="O16" s="246"/>
      <c r="P16" s="247"/>
      <c r="R16" s="22"/>
      <c r="S16" s="23"/>
      <c r="T16" s="24" t="s">
        <v>10</v>
      </c>
      <c r="U16" s="276" t="s">
        <v>101</v>
      </c>
      <c r="V16" s="276"/>
      <c r="W16" s="276"/>
      <c r="X16" s="25" t="s">
        <v>9</v>
      </c>
      <c r="Y16" s="276" t="s">
        <v>102</v>
      </c>
      <c r="Z16" s="276"/>
      <c r="AA16" s="277"/>
      <c r="AB16" s="7"/>
    </row>
    <row r="17" spans="1:30" ht="24" customHeight="1">
      <c r="A17" s="242" t="s">
        <v>89</v>
      </c>
      <c r="B17" s="243"/>
      <c r="C17" s="243"/>
      <c r="D17" s="243"/>
      <c r="E17" s="243"/>
      <c r="F17" s="243"/>
      <c r="G17" s="243"/>
      <c r="H17" s="243"/>
      <c r="I17" s="243"/>
      <c r="J17" s="244"/>
      <c r="K17" s="245">
        <v>923650</v>
      </c>
      <c r="L17" s="246"/>
      <c r="M17" s="246"/>
      <c r="N17" s="246"/>
      <c r="O17" s="246"/>
      <c r="P17" s="247"/>
      <c r="R17" s="22"/>
      <c r="S17" s="26" t="s">
        <v>8</v>
      </c>
      <c r="T17" s="27"/>
      <c r="U17" s="128"/>
      <c r="V17" s="128"/>
      <c r="W17" s="128"/>
      <c r="X17" s="128"/>
      <c r="Y17" s="128"/>
      <c r="Z17" s="128"/>
      <c r="AA17" s="240"/>
      <c r="AB17" s="7"/>
    </row>
    <row r="18" spans="1:30" ht="24" customHeight="1">
      <c r="A18" s="242" t="s">
        <v>88</v>
      </c>
      <c r="B18" s="243"/>
      <c r="C18" s="243"/>
      <c r="D18" s="243"/>
      <c r="E18" s="243"/>
      <c r="F18" s="243"/>
      <c r="G18" s="243"/>
      <c r="H18" s="243"/>
      <c r="I18" s="243"/>
      <c r="J18" s="244"/>
      <c r="K18" s="245">
        <v>6548310</v>
      </c>
      <c r="L18" s="246"/>
      <c r="M18" s="246"/>
      <c r="N18" s="246"/>
      <c r="O18" s="246"/>
      <c r="P18" s="247"/>
      <c r="R18" s="28"/>
      <c r="S18" s="29"/>
      <c r="T18" s="39" t="s">
        <v>26</v>
      </c>
      <c r="U18" s="274">
        <v>1234567890123</v>
      </c>
      <c r="V18" s="274"/>
      <c r="W18" s="274"/>
      <c r="X18" s="274"/>
      <c r="Y18" s="274"/>
      <c r="Z18" s="274"/>
      <c r="AA18" s="275"/>
      <c r="AB18" s="7"/>
    </row>
    <row r="19" spans="1:30" ht="24" customHeight="1">
      <c r="A19" s="242" t="s">
        <v>90</v>
      </c>
      <c r="B19" s="243"/>
      <c r="C19" s="243"/>
      <c r="D19" s="243"/>
      <c r="E19" s="243"/>
      <c r="F19" s="243"/>
      <c r="G19" s="243"/>
      <c r="H19" s="243"/>
      <c r="I19" s="243"/>
      <c r="J19" s="244"/>
      <c r="K19" s="245">
        <v>354813</v>
      </c>
      <c r="L19" s="246"/>
      <c r="M19" s="246"/>
      <c r="N19" s="246"/>
      <c r="O19" s="246"/>
      <c r="P19" s="247"/>
      <c r="R19" s="130" t="s">
        <v>16</v>
      </c>
      <c r="S19" s="131"/>
      <c r="T19" s="131"/>
      <c r="U19" s="131"/>
      <c r="V19" s="131"/>
      <c r="W19" s="131"/>
      <c r="X19" s="131"/>
      <c r="Y19" s="131"/>
      <c r="Z19" s="131"/>
      <c r="AA19" s="237"/>
    </row>
    <row r="20" spans="1:30" ht="24" customHeight="1">
      <c r="A20" s="242" t="s">
        <v>91</v>
      </c>
      <c r="B20" s="243"/>
      <c r="C20" s="243"/>
      <c r="D20" s="243"/>
      <c r="E20" s="243"/>
      <c r="F20" s="243"/>
      <c r="G20" s="243"/>
      <c r="H20" s="243"/>
      <c r="I20" s="243"/>
      <c r="J20" s="244"/>
      <c r="K20" s="245">
        <v>311464</v>
      </c>
      <c r="L20" s="246"/>
      <c r="M20" s="246"/>
      <c r="N20" s="246"/>
      <c r="O20" s="246"/>
      <c r="P20" s="247"/>
      <c r="R20" s="123" t="s">
        <v>17</v>
      </c>
      <c r="S20" s="124"/>
      <c r="T20" s="271" t="s">
        <v>24</v>
      </c>
      <c r="U20" s="272"/>
      <c r="V20" s="272"/>
      <c r="W20" s="272"/>
      <c r="X20" s="272"/>
      <c r="Y20" s="272"/>
      <c r="Z20" s="272"/>
      <c r="AA20" s="273"/>
      <c r="AC20" s="1" t="s">
        <v>50</v>
      </c>
    </row>
    <row r="21" spans="1:30" ht="24" customHeight="1">
      <c r="A21" s="242" t="s">
        <v>92</v>
      </c>
      <c r="B21" s="243"/>
      <c r="C21" s="243"/>
      <c r="D21" s="243"/>
      <c r="E21" s="243"/>
      <c r="F21" s="243"/>
      <c r="G21" s="243"/>
      <c r="H21" s="243"/>
      <c r="I21" s="243"/>
      <c r="J21" s="244"/>
      <c r="K21" s="245">
        <v>3511654</v>
      </c>
      <c r="L21" s="246"/>
      <c r="M21" s="246"/>
      <c r="N21" s="246"/>
      <c r="O21" s="246"/>
      <c r="P21" s="247"/>
      <c r="R21" s="123" t="s">
        <v>18</v>
      </c>
      <c r="S21" s="124"/>
      <c r="T21" s="271" t="s">
        <v>25</v>
      </c>
      <c r="U21" s="272"/>
      <c r="V21" s="272"/>
      <c r="W21" s="272"/>
      <c r="X21" s="272"/>
      <c r="Y21" s="272"/>
      <c r="Z21" s="272"/>
      <c r="AA21" s="273"/>
      <c r="AC21" s="47" t="s">
        <v>20</v>
      </c>
      <c r="AD21" s="47" t="s">
        <v>21</v>
      </c>
    </row>
    <row r="22" spans="1:30" ht="24" customHeight="1">
      <c r="A22" s="242" t="s">
        <v>93</v>
      </c>
      <c r="B22" s="243"/>
      <c r="C22" s="243"/>
      <c r="D22" s="243"/>
      <c r="E22" s="243"/>
      <c r="F22" s="243"/>
      <c r="G22" s="243"/>
      <c r="H22" s="243"/>
      <c r="I22" s="243"/>
      <c r="J22" s="244"/>
      <c r="K22" s="245">
        <v>75664813</v>
      </c>
      <c r="L22" s="246"/>
      <c r="M22" s="246"/>
      <c r="N22" s="246"/>
      <c r="O22" s="246"/>
      <c r="P22" s="247"/>
      <c r="R22" s="123" t="s">
        <v>19</v>
      </c>
      <c r="S22" s="124"/>
      <c r="T22" s="13"/>
      <c r="U22" s="12"/>
      <c r="V22" s="14" t="s">
        <v>20</v>
      </c>
      <c r="W22" s="14"/>
      <c r="X22" s="14"/>
      <c r="Y22" s="12"/>
      <c r="Z22" s="14" t="s">
        <v>21</v>
      </c>
      <c r="AA22" s="104"/>
      <c r="AC22" s="1" t="b">
        <v>1</v>
      </c>
      <c r="AD22" s="1" t="b">
        <v>0</v>
      </c>
    </row>
    <row r="23" spans="1:30" ht="24" customHeight="1">
      <c r="A23" s="242" t="s">
        <v>94</v>
      </c>
      <c r="B23" s="243"/>
      <c r="C23" s="243"/>
      <c r="D23" s="243"/>
      <c r="E23" s="243"/>
      <c r="F23" s="243"/>
      <c r="G23" s="243"/>
      <c r="H23" s="243"/>
      <c r="I23" s="243"/>
      <c r="J23" s="244"/>
      <c r="K23" s="245">
        <v>2654335</v>
      </c>
      <c r="L23" s="246"/>
      <c r="M23" s="246"/>
      <c r="N23" s="246"/>
      <c r="O23" s="246"/>
      <c r="P23" s="247"/>
      <c r="R23" s="123" t="s">
        <v>22</v>
      </c>
      <c r="S23" s="124"/>
      <c r="T23" s="256">
        <v>1234567</v>
      </c>
      <c r="U23" s="256"/>
      <c r="V23" s="256"/>
      <c r="W23" s="256"/>
      <c r="X23" s="256"/>
      <c r="Y23" s="256"/>
      <c r="Z23" s="256"/>
      <c r="AA23" s="257"/>
    </row>
    <row r="24" spans="1:30" ht="24" customHeight="1">
      <c r="A24" s="242" t="s">
        <v>95</v>
      </c>
      <c r="B24" s="243"/>
      <c r="C24" s="243"/>
      <c r="D24" s="243"/>
      <c r="E24" s="243"/>
      <c r="F24" s="243"/>
      <c r="G24" s="243"/>
      <c r="H24" s="243"/>
      <c r="I24" s="243"/>
      <c r="J24" s="244"/>
      <c r="K24" s="245">
        <v>356713</v>
      </c>
      <c r="L24" s="246"/>
      <c r="M24" s="246"/>
      <c r="N24" s="246"/>
      <c r="O24" s="246"/>
      <c r="P24" s="247"/>
      <c r="R24" s="125" t="s">
        <v>23</v>
      </c>
      <c r="S24" s="126"/>
      <c r="T24" s="260" t="s">
        <v>103</v>
      </c>
      <c r="U24" s="260"/>
      <c r="V24" s="260"/>
      <c r="W24" s="260"/>
      <c r="X24" s="260"/>
      <c r="Y24" s="260"/>
      <c r="Z24" s="260"/>
      <c r="AA24" s="261"/>
    </row>
    <row r="25" spans="1:30" ht="24" customHeight="1" thickBot="1">
      <c r="A25" s="262" t="s">
        <v>96</v>
      </c>
      <c r="B25" s="263"/>
      <c r="C25" s="263"/>
      <c r="D25" s="263"/>
      <c r="E25" s="263"/>
      <c r="F25" s="263"/>
      <c r="G25" s="263"/>
      <c r="H25" s="263"/>
      <c r="I25" s="263"/>
      <c r="J25" s="264"/>
      <c r="K25" s="265">
        <v>23548446</v>
      </c>
      <c r="L25" s="266"/>
      <c r="M25" s="266"/>
      <c r="N25" s="266"/>
      <c r="O25" s="266"/>
      <c r="P25" s="267"/>
      <c r="R25" s="258"/>
      <c r="S25" s="259"/>
      <c r="T25" s="268"/>
      <c r="U25" s="269"/>
      <c r="V25" s="269"/>
      <c r="W25" s="269"/>
      <c r="X25" s="269"/>
      <c r="Y25" s="269"/>
      <c r="Z25" s="269"/>
      <c r="AA25" s="270"/>
    </row>
    <row r="26" spans="1:30" ht="30" customHeight="1">
      <c r="A26" s="249" t="s">
        <v>14</v>
      </c>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1"/>
    </row>
    <row r="27" spans="1:30" ht="16.5" customHeight="1">
      <c r="A27" s="82"/>
      <c r="T27" s="2"/>
      <c r="U27" s="3"/>
      <c r="V27" s="3"/>
      <c r="W27" s="3"/>
      <c r="X27" s="3"/>
      <c r="AA27" s="81"/>
    </row>
    <row r="28" spans="1:30" ht="24" customHeight="1">
      <c r="A28" s="80" t="s">
        <v>0</v>
      </c>
      <c r="U28" s="116">
        <f>IF($U$5="","",$U$5)</f>
        <v>2024</v>
      </c>
      <c r="V28" s="116"/>
      <c r="W28" s="116"/>
      <c r="X28" s="30" t="s">
        <v>4</v>
      </c>
      <c r="Y28" s="49">
        <f>IF($Y$5="","",$Y$5)</f>
        <v>1</v>
      </c>
      <c r="Z28" s="133" t="s">
        <v>13</v>
      </c>
      <c r="AA28" s="252"/>
    </row>
    <row r="29" spans="1:30" ht="12.75" customHeight="1">
      <c r="A29" s="82"/>
      <c r="N29" s="4"/>
      <c r="AA29" s="81"/>
    </row>
    <row r="30" spans="1:30" ht="16.5" customHeight="1">
      <c r="A30" s="253" t="s">
        <v>41</v>
      </c>
      <c r="B30" s="134"/>
      <c r="C30" s="134"/>
      <c r="D30" s="134"/>
      <c r="E30" s="134"/>
      <c r="F30" s="134"/>
      <c r="G30" s="136" t="s">
        <v>42</v>
      </c>
      <c r="H30" s="137"/>
      <c r="I30" s="137"/>
      <c r="J30" s="137"/>
      <c r="K30" s="137"/>
      <c r="L30" s="137"/>
      <c r="M30" s="137"/>
      <c r="N30" s="137"/>
      <c r="O30" s="137"/>
      <c r="P30" s="137"/>
      <c r="AA30" s="81"/>
    </row>
    <row r="31" spans="1:30" ht="24" customHeight="1">
      <c r="A31" s="254"/>
      <c r="B31" s="135"/>
      <c r="C31" s="135"/>
      <c r="D31" s="135"/>
      <c r="E31" s="135"/>
      <c r="F31" s="135"/>
      <c r="G31" s="138"/>
      <c r="H31" s="138"/>
      <c r="I31" s="138"/>
      <c r="J31" s="138"/>
      <c r="K31" s="138"/>
      <c r="L31" s="138"/>
      <c r="M31" s="138"/>
      <c r="N31" s="138"/>
      <c r="O31" s="138"/>
      <c r="P31" s="138"/>
      <c r="R31" s="9"/>
      <c r="T31" s="9"/>
      <c r="U31" s="9"/>
      <c r="V31" s="9"/>
      <c r="W31" s="9"/>
      <c r="X31" s="46"/>
      <c r="Y31" s="9"/>
      <c r="Z31" s="9"/>
      <c r="AA31" s="100" t="str">
        <f>IF(AC8=1,"","2/2枚目")</f>
        <v>2/2枚目</v>
      </c>
      <c r="AB31" s="7"/>
    </row>
    <row r="32" spans="1:30" ht="12.75" customHeight="1">
      <c r="A32" s="101"/>
      <c r="B32" s="32"/>
      <c r="C32" s="32"/>
      <c r="D32" s="44"/>
      <c r="E32" s="44"/>
      <c r="F32" s="44"/>
      <c r="G32" s="44"/>
      <c r="H32" s="44"/>
      <c r="I32" s="44"/>
      <c r="J32" s="44"/>
      <c r="K32" s="44"/>
      <c r="L32" s="44"/>
      <c r="M32" s="44"/>
      <c r="N32" s="44"/>
      <c r="R32" s="9"/>
      <c r="T32" s="9"/>
      <c r="U32" s="9"/>
      <c r="V32" s="9"/>
      <c r="W32" s="9"/>
      <c r="X32" s="9"/>
      <c r="Y32" s="9"/>
      <c r="Z32" s="9"/>
      <c r="AA32" s="102"/>
      <c r="AB32" s="7"/>
    </row>
    <row r="33" spans="1:37" ht="24" customHeight="1">
      <c r="A33" s="255" t="s">
        <v>32</v>
      </c>
      <c r="B33" s="140"/>
      <c r="C33" s="140"/>
      <c r="D33" s="140"/>
      <c r="E33" s="140"/>
      <c r="F33" s="140"/>
      <c r="G33" s="140"/>
      <c r="H33" s="140"/>
      <c r="I33" s="140"/>
      <c r="J33" s="141"/>
      <c r="K33" s="139" t="s">
        <v>27</v>
      </c>
      <c r="L33" s="140"/>
      <c r="M33" s="140"/>
      <c r="N33" s="140"/>
      <c r="O33" s="140"/>
      <c r="P33" s="141"/>
      <c r="Q33" s="8"/>
      <c r="R33" s="15"/>
      <c r="S33" s="16" t="s">
        <v>6</v>
      </c>
      <c r="T33" s="17"/>
      <c r="U33" s="18"/>
      <c r="V33" s="18"/>
      <c r="W33" s="17"/>
      <c r="X33" s="17"/>
      <c r="Y33" s="17"/>
      <c r="Z33" s="17"/>
      <c r="AA33" s="103"/>
      <c r="AB33" s="7"/>
      <c r="AG33" s="9"/>
      <c r="AH33" s="9"/>
      <c r="AI33" s="9"/>
      <c r="AJ33" s="9"/>
      <c r="AK33" s="9"/>
    </row>
    <row r="34" spans="1:37" ht="24" customHeight="1">
      <c r="A34" s="242" t="s">
        <v>97</v>
      </c>
      <c r="B34" s="243"/>
      <c r="C34" s="243"/>
      <c r="D34" s="243"/>
      <c r="E34" s="243"/>
      <c r="F34" s="243"/>
      <c r="G34" s="243"/>
      <c r="H34" s="243"/>
      <c r="I34" s="243"/>
      <c r="J34" s="244"/>
      <c r="K34" s="245">
        <v>3354</v>
      </c>
      <c r="L34" s="246"/>
      <c r="M34" s="246"/>
      <c r="N34" s="246"/>
      <c r="O34" s="246"/>
      <c r="P34" s="247"/>
      <c r="Q34" s="8"/>
      <c r="R34" s="8"/>
      <c r="S34" s="9"/>
      <c r="T34" s="113" t="str">
        <f>IF(T11="","","〒"&amp;T11)</f>
        <v>〒000-0000</v>
      </c>
      <c r="U34" s="113"/>
      <c r="V34" s="113"/>
      <c r="AA34" s="102"/>
      <c r="AB34" s="7"/>
      <c r="AG34" s="9"/>
      <c r="AH34" s="9"/>
      <c r="AI34" s="9"/>
      <c r="AJ34" s="9"/>
      <c r="AK34" s="9"/>
    </row>
    <row r="35" spans="1:37" ht="24" customHeight="1">
      <c r="A35" s="223"/>
      <c r="B35" s="118"/>
      <c r="C35" s="118"/>
      <c r="D35" s="118"/>
      <c r="E35" s="118"/>
      <c r="F35" s="118"/>
      <c r="G35" s="118"/>
      <c r="H35" s="118"/>
      <c r="I35" s="118"/>
      <c r="J35" s="119"/>
      <c r="K35" s="120"/>
      <c r="L35" s="121"/>
      <c r="M35" s="121"/>
      <c r="N35" s="121"/>
      <c r="O35" s="121"/>
      <c r="P35" s="122"/>
      <c r="R35" s="8"/>
      <c r="S35" s="9"/>
      <c r="T35" s="112" t="str">
        <f>IF(T12="","",T12)</f>
        <v>○○県○○市○○1-1</v>
      </c>
      <c r="U35" s="112"/>
      <c r="V35" s="112"/>
      <c r="W35" s="112"/>
      <c r="X35" s="112"/>
      <c r="Y35" s="112"/>
      <c r="Z35" s="112"/>
      <c r="AA35" s="248"/>
      <c r="AB35" s="7"/>
      <c r="AG35" s="9"/>
      <c r="AH35" s="11"/>
      <c r="AI35" s="10"/>
      <c r="AJ35" s="9"/>
      <c r="AK35" s="9"/>
    </row>
    <row r="36" spans="1:37" ht="24" customHeight="1">
      <c r="A36" s="223"/>
      <c r="B36" s="118"/>
      <c r="C36" s="118"/>
      <c r="D36" s="118"/>
      <c r="E36" s="118"/>
      <c r="F36" s="118"/>
      <c r="G36" s="118"/>
      <c r="H36" s="118"/>
      <c r="I36" s="118"/>
      <c r="J36" s="119"/>
      <c r="K36" s="120"/>
      <c r="L36" s="121"/>
      <c r="M36" s="121"/>
      <c r="N36" s="121"/>
      <c r="O36" s="121"/>
      <c r="P36" s="122"/>
      <c r="R36" s="19"/>
      <c r="S36" s="20" t="s">
        <v>7</v>
      </c>
      <c r="U36" s="9"/>
      <c r="V36" s="9"/>
      <c r="W36" s="9"/>
      <c r="X36" s="9"/>
      <c r="Y36" s="9"/>
      <c r="Z36" s="9"/>
      <c r="AA36" s="81"/>
      <c r="AB36" s="7"/>
    </row>
    <row r="37" spans="1:37" ht="24" customHeight="1">
      <c r="A37" s="223"/>
      <c r="B37" s="118"/>
      <c r="C37" s="118"/>
      <c r="D37" s="118"/>
      <c r="E37" s="118"/>
      <c r="F37" s="118"/>
      <c r="G37" s="118"/>
      <c r="H37" s="118"/>
      <c r="I37" s="118"/>
      <c r="J37" s="119"/>
      <c r="K37" s="120"/>
      <c r="L37" s="121"/>
      <c r="M37" s="121"/>
      <c r="N37" s="121"/>
      <c r="O37" s="121"/>
      <c r="P37" s="122"/>
      <c r="R37" s="19"/>
      <c r="S37" s="9"/>
      <c r="T37" s="111" t="str">
        <f>IF($T$14="","",$T$14)</f>
        <v>○○商店株式会社</v>
      </c>
      <c r="U37" s="111"/>
      <c r="V37" s="111"/>
      <c r="W37" s="111"/>
      <c r="X37" s="111"/>
      <c r="Y37" s="111"/>
      <c r="Z37" s="111"/>
      <c r="AA37" s="241"/>
      <c r="AB37" s="7"/>
    </row>
    <row r="38" spans="1:37" ht="24" customHeight="1">
      <c r="A38" s="223"/>
      <c r="B38" s="118"/>
      <c r="C38" s="118"/>
      <c r="D38" s="118"/>
      <c r="E38" s="118"/>
      <c r="F38" s="118"/>
      <c r="G38" s="118"/>
      <c r="H38" s="118"/>
      <c r="I38" s="118"/>
      <c r="J38" s="119"/>
      <c r="K38" s="120"/>
      <c r="L38" s="121"/>
      <c r="M38" s="121"/>
      <c r="N38" s="121"/>
      <c r="O38" s="121"/>
      <c r="P38" s="122"/>
      <c r="R38" s="19"/>
      <c r="T38" s="111" t="str">
        <f>IF(T15="","",T15)</f>
        <v>代表取締役　〇〇　○○</v>
      </c>
      <c r="U38" s="111"/>
      <c r="V38" s="111"/>
      <c r="W38" s="111"/>
      <c r="X38" s="111"/>
      <c r="Y38" s="111"/>
      <c r="Z38" s="21"/>
      <c r="AA38" s="81"/>
      <c r="AB38" s="7"/>
    </row>
    <row r="39" spans="1:37" ht="24" customHeight="1">
      <c r="A39" s="223"/>
      <c r="B39" s="118"/>
      <c r="C39" s="118"/>
      <c r="D39" s="118"/>
      <c r="E39" s="118"/>
      <c r="F39" s="118"/>
      <c r="G39" s="118"/>
      <c r="H39" s="118"/>
      <c r="I39" s="118"/>
      <c r="J39" s="119"/>
      <c r="K39" s="120"/>
      <c r="L39" s="121"/>
      <c r="M39" s="121"/>
      <c r="N39" s="121"/>
      <c r="O39" s="121"/>
      <c r="P39" s="122"/>
      <c r="R39" s="22"/>
      <c r="S39" s="23"/>
      <c r="T39" s="24" t="s">
        <v>10</v>
      </c>
      <c r="U39" s="238" t="str">
        <f>IF(U16="","",U16)</f>
        <v>111-111-1111</v>
      </c>
      <c r="V39" s="238"/>
      <c r="W39" s="238"/>
      <c r="X39" s="25" t="s">
        <v>9</v>
      </c>
      <c r="Y39" s="238" t="str">
        <f>IF(Y16="","",Y16)</f>
        <v>222-222-2222</v>
      </c>
      <c r="Z39" s="238"/>
      <c r="AA39" s="239"/>
      <c r="AB39" s="7"/>
    </row>
    <row r="40" spans="1:37" ht="24" customHeight="1">
      <c r="A40" s="223"/>
      <c r="B40" s="118"/>
      <c r="C40" s="118"/>
      <c r="D40" s="118"/>
      <c r="E40" s="118"/>
      <c r="F40" s="118"/>
      <c r="G40" s="118"/>
      <c r="H40" s="118"/>
      <c r="I40" s="118"/>
      <c r="J40" s="119"/>
      <c r="K40" s="120"/>
      <c r="L40" s="121"/>
      <c r="M40" s="121"/>
      <c r="N40" s="121"/>
      <c r="O40" s="121"/>
      <c r="P40" s="122"/>
      <c r="R40" s="22"/>
      <c r="S40" s="26" t="s">
        <v>8</v>
      </c>
      <c r="T40" s="27"/>
      <c r="U40" s="128"/>
      <c r="V40" s="128"/>
      <c r="W40" s="128"/>
      <c r="X40" s="128"/>
      <c r="Y40" s="128"/>
      <c r="Z40" s="128"/>
      <c r="AA40" s="240"/>
      <c r="AB40" s="7"/>
    </row>
    <row r="41" spans="1:37" ht="24" customHeight="1">
      <c r="A41" s="223"/>
      <c r="B41" s="118"/>
      <c r="C41" s="118"/>
      <c r="D41" s="118"/>
      <c r="E41" s="118"/>
      <c r="F41" s="118"/>
      <c r="G41" s="118"/>
      <c r="H41" s="118"/>
      <c r="I41" s="118"/>
      <c r="J41" s="119"/>
      <c r="K41" s="120"/>
      <c r="L41" s="121"/>
      <c r="M41" s="121"/>
      <c r="N41" s="121"/>
      <c r="O41" s="121"/>
      <c r="P41" s="122"/>
      <c r="R41" s="28"/>
      <c r="S41" s="29"/>
      <c r="T41" s="39" t="s">
        <v>26</v>
      </c>
      <c r="U41" s="129">
        <f>IF(U18="","",U18)</f>
        <v>1234567890123</v>
      </c>
      <c r="V41" s="129"/>
      <c r="W41" s="129"/>
      <c r="X41" s="129"/>
      <c r="Y41" s="129"/>
      <c r="Z41" s="129"/>
      <c r="AA41" s="236"/>
      <c r="AB41" s="7"/>
    </row>
    <row r="42" spans="1:37" ht="24" customHeight="1">
      <c r="A42" s="223"/>
      <c r="B42" s="118"/>
      <c r="C42" s="118"/>
      <c r="D42" s="118"/>
      <c r="E42" s="118"/>
      <c r="F42" s="118"/>
      <c r="G42" s="118"/>
      <c r="H42" s="118"/>
      <c r="I42" s="118"/>
      <c r="J42" s="119"/>
      <c r="K42" s="120"/>
      <c r="L42" s="121"/>
      <c r="M42" s="121"/>
      <c r="N42" s="121"/>
      <c r="O42" s="121"/>
      <c r="P42" s="122"/>
      <c r="R42" s="130" t="s">
        <v>16</v>
      </c>
      <c r="S42" s="131"/>
      <c r="T42" s="131"/>
      <c r="U42" s="131"/>
      <c r="V42" s="131"/>
      <c r="W42" s="131"/>
      <c r="X42" s="131"/>
      <c r="Y42" s="131"/>
      <c r="Z42" s="131"/>
      <c r="AA42" s="237"/>
    </row>
    <row r="43" spans="1:37" ht="24" customHeight="1">
      <c r="A43" s="223"/>
      <c r="B43" s="118"/>
      <c r="C43" s="118"/>
      <c r="D43" s="118"/>
      <c r="E43" s="118"/>
      <c r="F43" s="118"/>
      <c r="G43" s="118"/>
      <c r="H43" s="118"/>
      <c r="I43" s="118"/>
      <c r="J43" s="119"/>
      <c r="K43" s="120"/>
      <c r="L43" s="121"/>
      <c r="M43" s="121"/>
      <c r="N43" s="121"/>
      <c r="O43" s="121"/>
      <c r="P43" s="122"/>
      <c r="R43" s="123" t="s">
        <v>17</v>
      </c>
      <c r="S43" s="124"/>
      <c r="T43" s="139" t="str">
        <f>IF(T20="","",T20)</f>
        <v>○○銀行</v>
      </c>
      <c r="U43" s="140"/>
      <c r="V43" s="140"/>
      <c r="W43" s="140"/>
      <c r="X43" s="140"/>
      <c r="Y43" s="140"/>
      <c r="Z43" s="140"/>
      <c r="AA43" s="222"/>
    </row>
    <row r="44" spans="1:37" ht="24" customHeight="1">
      <c r="A44" s="223"/>
      <c r="B44" s="118"/>
      <c r="C44" s="118"/>
      <c r="D44" s="118"/>
      <c r="E44" s="118"/>
      <c r="F44" s="118"/>
      <c r="G44" s="118"/>
      <c r="H44" s="118"/>
      <c r="I44" s="118"/>
      <c r="J44" s="119"/>
      <c r="K44" s="120"/>
      <c r="L44" s="121"/>
      <c r="M44" s="121"/>
      <c r="N44" s="121"/>
      <c r="O44" s="121"/>
      <c r="P44" s="122"/>
      <c r="R44" s="123" t="s">
        <v>18</v>
      </c>
      <c r="S44" s="124"/>
      <c r="T44" s="139" t="str">
        <f>IF(T21="","",T21)</f>
        <v>○○支店</v>
      </c>
      <c r="U44" s="140"/>
      <c r="V44" s="140"/>
      <c r="W44" s="140"/>
      <c r="X44" s="140"/>
      <c r="Y44" s="140"/>
      <c r="Z44" s="140"/>
      <c r="AA44" s="222"/>
    </row>
    <row r="45" spans="1:37" ht="24" customHeight="1">
      <c r="A45" s="223"/>
      <c r="B45" s="118"/>
      <c r="C45" s="118"/>
      <c r="D45" s="118"/>
      <c r="E45" s="118"/>
      <c r="F45" s="118"/>
      <c r="G45" s="118"/>
      <c r="H45" s="118"/>
      <c r="I45" s="118"/>
      <c r="J45" s="119"/>
      <c r="K45" s="120"/>
      <c r="L45" s="121"/>
      <c r="M45" s="121"/>
      <c r="N45" s="121"/>
      <c r="O45" s="121"/>
      <c r="P45" s="122"/>
      <c r="R45" s="123" t="s">
        <v>19</v>
      </c>
      <c r="S45" s="124"/>
      <c r="T45" s="13"/>
      <c r="U45" s="12"/>
      <c r="V45" s="14" t="s">
        <v>20</v>
      </c>
      <c r="W45" s="14"/>
      <c r="X45" s="14"/>
      <c r="Y45" s="12"/>
      <c r="Z45" s="14" t="s">
        <v>21</v>
      </c>
      <c r="AA45" s="104"/>
    </row>
    <row r="46" spans="1:37" ht="24" customHeight="1">
      <c r="A46" s="223"/>
      <c r="B46" s="118"/>
      <c r="C46" s="118"/>
      <c r="D46" s="118"/>
      <c r="E46" s="118"/>
      <c r="F46" s="118"/>
      <c r="G46" s="118"/>
      <c r="H46" s="118"/>
      <c r="I46" s="118"/>
      <c r="J46" s="119"/>
      <c r="K46" s="120"/>
      <c r="L46" s="121"/>
      <c r="M46" s="121"/>
      <c r="N46" s="121"/>
      <c r="O46" s="121"/>
      <c r="P46" s="122"/>
      <c r="R46" s="123" t="s">
        <v>22</v>
      </c>
      <c r="S46" s="124"/>
      <c r="T46" s="139">
        <f>IF(T23="","",T23)</f>
        <v>1234567</v>
      </c>
      <c r="U46" s="140"/>
      <c r="V46" s="140"/>
      <c r="W46" s="140"/>
      <c r="X46" s="140"/>
      <c r="Y46" s="140"/>
      <c r="Z46" s="140"/>
      <c r="AA46" s="222"/>
    </row>
    <row r="47" spans="1:37" ht="24" customHeight="1">
      <c r="A47" s="223"/>
      <c r="B47" s="118"/>
      <c r="C47" s="118"/>
      <c r="D47" s="118"/>
      <c r="E47" s="118"/>
      <c r="F47" s="118"/>
      <c r="G47" s="118"/>
      <c r="H47" s="118"/>
      <c r="I47" s="118"/>
      <c r="J47" s="119"/>
      <c r="K47" s="120"/>
      <c r="L47" s="121"/>
      <c r="M47" s="121"/>
      <c r="N47" s="121"/>
      <c r="O47" s="121"/>
      <c r="P47" s="122"/>
      <c r="R47" s="125" t="s">
        <v>23</v>
      </c>
      <c r="S47" s="126"/>
      <c r="T47" s="127" t="str">
        <f>IF(T24="","",T24)</f>
        <v>マルマルシヨウテン（カ</v>
      </c>
      <c r="U47" s="127"/>
      <c r="V47" s="127"/>
      <c r="W47" s="127"/>
      <c r="X47" s="127"/>
      <c r="Y47" s="127"/>
      <c r="Z47" s="127"/>
      <c r="AA47" s="226"/>
    </row>
    <row r="48" spans="1:37" ht="24" customHeight="1" thickBot="1">
      <c r="A48" s="227"/>
      <c r="B48" s="228"/>
      <c r="C48" s="228"/>
      <c r="D48" s="228"/>
      <c r="E48" s="228"/>
      <c r="F48" s="228"/>
      <c r="G48" s="228"/>
      <c r="H48" s="228"/>
      <c r="I48" s="228"/>
      <c r="J48" s="229"/>
      <c r="K48" s="230"/>
      <c r="L48" s="231"/>
      <c r="M48" s="231"/>
      <c r="N48" s="231"/>
      <c r="O48" s="231"/>
      <c r="P48" s="232"/>
      <c r="Q48" s="83"/>
      <c r="R48" s="224"/>
      <c r="S48" s="225"/>
      <c r="T48" s="233" t="str">
        <f t="shared" ref="T48" si="0">IF(T25="","",T25)</f>
        <v/>
      </c>
      <c r="U48" s="234"/>
      <c r="V48" s="234"/>
      <c r="W48" s="234"/>
      <c r="X48" s="234"/>
      <c r="Y48" s="234"/>
      <c r="Z48" s="234"/>
      <c r="AA48" s="235"/>
    </row>
  </sheetData>
  <mergeCells count="112">
    <mergeCell ref="A11:J11"/>
    <mergeCell ref="K11:P11"/>
    <mergeCell ref="T11:V11"/>
    <mergeCell ref="A12:J12"/>
    <mergeCell ref="K12:P12"/>
    <mergeCell ref="T12:AA12"/>
    <mergeCell ref="A3:AA3"/>
    <mergeCell ref="U5:W5"/>
    <mergeCell ref="Z5:AA5"/>
    <mergeCell ref="A7:F8"/>
    <mergeCell ref="G7:P8"/>
    <mergeCell ref="A10:J10"/>
    <mergeCell ref="K10:P10"/>
    <mergeCell ref="A16:J16"/>
    <mergeCell ref="K16:P16"/>
    <mergeCell ref="U16:W16"/>
    <mergeCell ref="Y16:AA16"/>
    <mergeCell ref="A17:J17"/>
    <mergeCell ref="K17:P17"/>
    <mergeCell ref="U17:AA17"/>
    <mergeCell ref="A13:J13"/>
    <mergeCell ref="K13:P13"/>
    <mergeCell ref="A14:J14"/>
    <mergeCell ref="K14:P14"/>
    <mergeCell ref="T14:AA14"/>
    <mergeCell ref="A15:J15"/>
    <mergeCell ref="K15:P15"/>
    <mergeCell ref="T15:Y15"/>
    <mergeCell ref="A20:J20"/>
    <mergeCell ref="K20:P20"/>
    <mergeCell ref="R20:S20"/>
    <mergeCell ref="T20:AA20"/>
    <mergeCell ref="A21:J21"/>
    <mergeCell ref="K21:P21"/>
    <mergeCell ref="R21:S21"/>
    <mergeCell ref="T21:AA21"/>
    <mergeCell ref="A18:J18"/>
    <mergeCell ref="K18:P18"/>
    <mergeCell ref="U18:AA18"/>
    <mergeCell ref="A19:J19"/>
    <mergeCell ref="K19:P19"/>
    <mergeCell ref="R19:AA19"/>
    <mergeCell ref="T23:AA23"/>
    <mergeCell ref="A24:J24"/>
    <mergeCell ref="K24:P24"/>
    <mergeCell ref="R24:S25"/>
    <mergeCell ref="T24:AA24"/>
    <mergeCell ref="A25:J25"/>
    <mergeCell ref="K25:P25"/>
    <mergeCell ref="T25:AA25"/>
    <mergeCell ref="A22:J22"/>
    <mergeCell ref="K22:P22"/>
    <mergeCell ref="R22:S22"/>
    <mergeCell ref="A23:J23"/>
    <mergeCell ref="K23:P23"/>
    <mergeCell ref="R23:S23"/>
    <mergeCell ref="A34:J34"/>
    <mergeCell ref="K34:P34"/>
    <mergeCell ref="T34:V34"/>
    <mergeCell ref="A35:J35"/>
    <mergeCell ref="K35:P35"/>
    <mergeCell ref="T35:AA35"/>
    <mergeCell ref="A26:AA26"/>
    <mergeCell ref="U28:W28"/>
    <mergeCell ref="Z28:AA28"/>
    <mergeCell ref="A30:F31"/>
    <mergeCell ref="G30:P31"/>
    <mergeCell ref="A33:J33"/>
    <mergeCell ref="K33:P33"/>
    <mergeCell ref="A39:J39"/>
    <mergeCell ref="K39:P39"/>
    <mergeCell ref="U39:W39"/>
    <mergeCell ref="Y39:AA39"/>
    <mergeCell ref="A40:J40"/>
    <mergeCell ref="K40:P40"/>
    <mergeCell ref="U40:AA40"/>
    <mergeCell ref="A36:J36"/>
    <mergeCell ref="K36:P36"/>
    <mergeCell ref="A37:J37"/>
    <mergeCell ref="K37:P37"/>
    <mergeCell ref="T37:AA37"/>
    <mergeCell ref="A38:J38"/>
    <mergeCell ref="K38:P38"/>
    <mergeCell ref="T38:Y38"/>
    <mergeCell ref="A43:J43"/>
    <mergeCell ref="K43:P43"/>
    <mergeCell ref="R43:S43"/>
    <mergeCell ref="T43:AA43"/>
    <mergeCell ref="A44:J44"/>
    <mergeCell ref="K44:P44"/>
    <mergeCell ref="R44:S44"/>
    <mergeCell ref="T44:AA44"/>
    <mergeCell ref="A41:J41"/>
    <mergeCell ref="K41:P41"/>
    <mergeCell ref="U41:AA41"/>
    <mergeCell ref="A42:J42"/>
    <mergeCell ref="K42:P42"/>
    <mergeCell ref="R42:AA42"/>
    <mergeCell ref="T46:AA46"/>
    <mergeCell ref="A47:J47"/>
    <mergeCell ref="K47:P47"/>
    <mergeCell ref="R47:S48"/>
    <mergeCell ref="T47:AA47"/>
    <mergeCell ref="A48:J48"/>
    <mergeCell ref="K48:P48"/>
    <mergeCell ref="T48:AA48"/>
    <mergeCell ref="A45:J45"/>
    <mergeCell ref="K45:P45"/>
    <mergeCell ref="R45:S45"/>
    <mergeCell ref="A46:J46"/>
    <mergeCell ref="K46:P46"/>
    <mergeCell ref="R46:S46"/>
  </mergeCells>
  <phoneticPr fontId="1"/>
  <dataValidations count="2">
    <dataValidation imeMode="fullKatakana" allowBlank="1" showInputMessage="1" showErrorMessage="1" sqref="T24:AA25" xr:uid="{A7B00789-6CF5-4F4E-8E17-2BC900CE1CE1}"/>
    <dataValidation imeMode="off" allowBlank="1" showInputMessage="1" showErrorMessage="1" sqref="K11:P25 K34:P48 U41:AA41 T46:AA46" xr:uid="{710E8ECA-041F-48AB-9D9A-691B7F039A39}"/>
  </dataValidations>
  <printOptions horizontalCentered="1"/>
  <pageMargins left="0.31496062992125984" right="0.11811023622047245" top="0.74803149606299213" bottom="0.35433070866141736" header="0.31496062992125984" footer="0.31496062992125984"/>
  <pageSetup paperSize="9" scale="71" orientation="portrait" r:id="rId1"/>
  <headerFooter>
    <oddHeader>&amp;L&amp;24総括表記入例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20</xdr:col>
                    <xdr:colOff>57150</xdr:colOff>
                    <xdr:row>21</xdr:row>
                    <xdr:rowOff>19050</xdr:rowOff>
                  </from>
                  <to>
                    <xdr:col>21</xdr:col>
                    <xdr:colOff>19050</xdr:colOff>
                    <xdr:row>21</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24</xdr:col>
                    <xdr:colOff>66675</xdr:colOff>
                    <xdr:row>21</xdr:row>
                    <xdr:rowOff>19050</xdr:rowOff>
                  </from>
                  <to>
                    <xdr:col>25</xdr:col>
                    <xdr:colOff>38100</xdr:colOff>
                    <xdr:row>21</xdr:row>
                    <xdr:rowOff>266700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20</xdr:col>
                    <xdr:colOff>57150</xdr:colOff>
                    <xdr:row>44</xdr:row>
                    <xdr:rowOff>19050</xdr:rowOff>
                  </from>
                  <to>
                    <xdr:col>21</xdr:col>
                    <xdr:colOff>19050</xdr:colOff>
                    <xdr:row>44</xdr:row>
                    <xdr:rowOff>266700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24</xdr:col>
                    <xdr:colOff>66675</xdr:colOff>
                    <xdr:row>44</xdr:row>
                    <xdr:rowOff>19050</xdr:rowOff>
                  </from>
                  <to>
                    <xdr:col>25</xdr:col>
                    <xdr:colOff>38100</xdr:colOff>
                    <xdr:row>44</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24C48-88E6-40C3-9A6C-6765DAF67944}">
  <dimension ref="A1:AN184"/>
  <sheetViews>
    <sheetView view="pageBreakPreview" zoomScale="55" zoomScaleNormal="70" zoomScaleSheetLayoutView="55" workbookViewId="0">
      <selection activeCell="AB23" sqref="AB23"/>
    </sheetView>
  </sheetViews>
  <sheetFormatPr defaultColWidth="8.75" defaultRowHeight="13.5" outlineLevelRow="1" outlineLevelCol="1"/>
  <cols>
    <col min="1" max="1" width="8.75" style="1"/>
    <col min="2" max="29" width="4.5" style="1" customWidth="1"/>
    <col min="30" max="30" width="12.625" style="1" customWidth="1"/>
    <col min="31" max="32" width="4.5" style="1" customWidth="1"/>
    <col min="33" max="39" width="13.5" style="1" hidden="1" customWidth="1" outlineLevel="1"/>
    <col min="40" max="40" width="4.5" style="1" customWidth="1" collapsed="1"/>
    <col min="41" max="55" width="4.5" style="1" customWidth="1"/>
    <col min="56" max="16384" width="8.75" style="1"/>
  </cols>
  <sheetData>
    <row r="1" spans="1:38" ht="14.25" customHeight="1">
      <c r="B1" s="296" t="s">
        <v>135</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row>
    <row r="2" spans="1:38" ht="36.75" customHeight="1">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row>
    <row r="3" spans="1:38" ht="36.75" customHeight="1" thickBot="1">
      <c r="B3" s="96"/>
      <c r="C3" s="96"/>
      <c r="D3" s="96"/>
      <c r="E3" s="96"/>
      <c r="F3" s="96"/>
      <c r="G3" s="96"/>
      <c r="H3" s="96"/>
      <c r="I3" s="96"/>
      <c r="J3" s="96"/>
      <c r="K3" s="96"/>
      <c r="L3" s="96"/>
      <c r="M3" s="96"/>
      <c r="N3" s="96"/>
      <c r="O3" s="96"/>
      <c r="P3" s="96"/>
      <c r="Q3" s="96"/>
      <c r="R3" s="96"/>
      <c r="S3" s="96"/>
      <c r="T3" s="96"/>
      <c r="U3" s="96"/>
      <c r="V3" s="96"/>
      <c r="W3" s="96"/>
      <c r="X3" s="96"/>
      <c r="Y3" s="96"/>
      <c r="Z3" s="96"/>
      <c r="AA3" s="96"/>
    </row>
    <row r="4" spans="1:38" ht="30" customHeight="1" thickBot="1">
      <c r="B4" s="297" t="s">
        <v>28</v>
      </c>
      <c r="C4" s="298"/>
      <c r="D4" s="298"/>
      <c r="E4" s="298"/>
      <c r="F4" s="298"/>
      <c r="G4" s="298"/>
      <c r="H4" s="298"/>
      <c r="I4" s="298"/>
      <c r="J4" s="298"/>
      <c r="K4" s="298"/>
      <c r="L4" s="298"/>
      <c r="M4" s="298"/>
      <c r="N4" s="298"/>
      <c r="O4" s="298"/>
      <c r="P4" s="298"/>
      <c r="Q4" s="298"/>
      <c r="R4" s="298"/>
      <c r="S4" s="298"/>
      <c r="T4" s="298"/>
      <c r="U4" s="298"/>
      <c r="V4" s="298"/>
      <c r="W4" s="298"/>
      <c r="X4" s="298"/>
      <c r="Y4" s="298"/>
      <c r="Z4" s="298"/>
      <c r="AA4" s="299"/>
      <c r="AB4" s="35"/>
    </row>
    <row r="5" spans="1:38" ht="22.5" customHeight="1" thickBot="1">
      <c r="B5" s="86" t="s">
        <v>0</v>
      </c>
      <c r="T5" s="206">
        <f>'例(総括表)'!U5</f>
        <v>2024</v>
      </c>
      <c r="U5" s="206"/>
      <c r="V5" s="206"/>
      <c r="W5" s="5" t="s">
        <v>4</v>
      </c>
      <c r="X5" s="37">
        <f>'例(総括表)'!Y5</f>
        <v>1</v>
      </c>
      <c r="Y5" s="5" t="s">
        <v>5</v>
      </c>
      <c r="Z5" s="37">
        <f>IF($T$5="","",IF(NOT($AD$5="月末"),$AD$5,'例(総括表)'!AF5))</f>
        <v>31</v>
      </c>
      <c r="AA5" s="87" t="s">
        <v>29</v>
      </c>
      <c r="AC5" s="1" t="s">
        <v>52</v>
      </c>
      <c r="AD5" s="54" t="s">
        <v>83</v>
      </c>
      <c r="AE5" s="1" t="s">
        <v>29</v>
      </c>
      <c r="AG5" s="50" t="s">
        <v>49</v>
      </c>
      <c r="AI5" s="54" t="s">
        <v>77</v>
      </c>
      <c r="AJ5" s="70" t="s">
        <v>78</v>
      </c>
      <c r="AK5" s="68">
        <v>0.1</v>
      </c>
      <c r="AL5" s="69" t="s">
        <v>56</v>
      </c>
    </row>
    <row r="6" spans="1:38" ht="22.5" customHeight="1" thickBot="1">
      <c r="A6" s="79"/>
      <c r="B6" s="291" t="s">
        <v>33</v>
      </c>
      <c r="C6" s="201"/>
      <c r="D6" s="201"/>
      <c r="E6" s="300" t="s">
        <v>84</v>
      </c>
      <c r="F6" s="300"/>
      <c r="G6" s="300"/>
      <c r="H6" s="300"/>
      <c r="I6" s="300"/>
      <c r="J6" s="300"/>
      <c r="K6" s="300"/>
      <c r="L6" s="300"/>
      <c r="M6" s="300"/>
      <c r="N6" s="300"/>
      <c r="O6" s="300"/>
      <c r="P6" s="34"/>
      <c r="Q6" s="34"/>
      <c r="R6" s="5" t="s">
        <v>6</v>
      </c>
      <c r="T6" s="207" t="str">
        <f>'例(総括表)'!T11</f>
        <v>000-0000</v>
      </c>
      <c r="U6" s="207"/>
      <c r="V6" s="9"/>
      <c r="W6" s="9"/>
      <c r="AA6" s="88"/>
      <c r="AG6" s="51">
        <v>10</v>
      </c>
      <c r="AI6" s="65"/>
      <c r="AJ6" s="61"/>
      <c r="AK6" s="55"/>
      <c r="AL6" s="73"/>
    </row>
    <row r="7" spans="1:38" ht="22.5" customHeight="1" thickBot="1">
      <c r="B7" s="291" t="s">
        <v>1</v>
      </c>
      <c r="C7" s="201"/>
      <c r="D7" s="201"/>
      <c r="E7" s="292">
        <v>11111</v>
      </c>
      <c r="F7" s="292"/>
      <c r="G7" s="292"/>
      <c r="H7" s="292"/>
      <c r="I7" s="31"/>
      <c r="J7" s="31"/>
      <c r="R7" s="5"/>
      <c r="T7" s="111" t="str">
        <f>'例(総括表)'!T12</f>
        <v>○○県○○市○○1-1</v>
      </c>
      <c r="U7" s="111"/>
      <c r="V7" s="111"/>
      <c r="W7" s="111"/>
      <c r="X7" s="111"/>
      <c r="Y7" s="111"/>
      <c r="Z7" s="111"/>
      <c r="AA7" s="293"/>
      <c r="AD7" s="47" t="s">
        <v>78</v>
      </c>
      <c r="AG7" s="52">
        <v>20</v>
      </c>
      <c r="AI7" s="60">
        <v>0.1</v>
      </c>
      <c r="AJ7" s="61" t="s">
        <v>57</v>
      </c>
      <c r="AK7" s="66">
        <f ca="1">ROUND(($AG$30*10%),0)</f>
        <v>112317</v>
      </c>
      <c r="AL7" s="63">
        <f>ROUND(($AG$31*8%),0)</f>
        <v>0</v>
      </c>
    </row>
    <row r="8" spans="1:38" ht="22.5" customHeight="1" thickBot="1">
      <c r="B8" s="291" t="s">
        <v>34</v>
      </c>
      <c r="C8" s="201"/>
      <c r="D8" s="201"/>
      <c r="E8" s="294">
        <v>19053</v>
      </c>
      <c r="F8" s="294"/>
      <c r="G8" s="294"/>
      <c r="H8" s="294"/>
      <c r="R8" s="5" t="s">
        <v>7</v>
      </c>
      <c r="T8" s="202" t="str">
        <f>'例(総括表)'!T14</f>
        <v>○○商店株式会社</v>
      </c>
      <c r="U8" s="202"/>
      <c r="V8" s="202"/>
      <c r="W8" s="202"/>
      <c r="X8" s="202"/>
      <c r="Y8" s="202"/>
      <c r="Z8" s="202"/>
      <c r="AA8" s="295"/>
      <c r="AD8" s="54" t="s">
        <v>58</v>
      </c>
      <c r="AG8" s="53"/>
      <c r="AI8" s="61" t="s">
        <v>56</v>
      </c>
      <c r="AJ8" s="61" t="s">
        <v>58</v>
      </c>
      <c r="AK8" s="66">
        <f ca="1">ROUNDDOWN(($AG$30*10%),0)</f>
        <v>112317</v>
      </c>
      <c r="AL8" s="63">
        <f>ROUNDDOWN(($AG$31*8%),0)</f>
        <v>0</v>
      </c>
    </row>
    <row r="9" spans="1:38" ht="22.5" customHeight="1">
      <c r="B9" s="287" t="s">
        <v>35</v>
      </c>
      <c r="C9" s="203"/>
      <c r="D9" s="203"/>
      <c r="E9" s="204">
        <f ca="1">P33</f>
        <v>1235488</v>
      </c>
      <c r="F9" s="204"/>
      <c r="G9" s="204"/>
      <c r="H9" s="204"/>
      <c r="I9" s="204"/>
      <c r="J9" s="204"/>
      <c r="K9" s="204"/>
      <c r="L9" s="204"/>
      <c r="M9" s="204"/>
      <c r="N9" s="204"/>
      <c r="O9" s="204"/>
      <c r="P9" s="33"/>
      <c r="Q9" s="33"/>
      <c r="R9" s="5"/>
      <c r="T9" s="111" t="str">
        <f>'例(総括表)'!T15</f>
        <v>代表取締役　〇〇　○○</v>
      </c>
      <c r="U9" s="111"/>
      <c r="V9" s="111"/>
      <c r="W9" s="111"/>
      <c r="X9" s="111"/>
      <c r="Y9" s="111"/>
      <c r="Z9" s="59" t="s">
        <v>12</v>
      </c>
      <c r="AA9" s="89"/>
      <c r="AI9" s="61" t="s">
        <v>54</v>
      </c>
      <c r="AJ9" s="61" t="s">
        <v>59</v>
      </c>
      <c r="AK9" s="66">
        <f ca="1">ROUNDUP(($AG$30*10%),0)</f>
        <v>112318</v>
      </c>
      <c r="AL9" s="63">
        <f>ROUNDUP(($AG$31*8%),0)</f>
        <v>0</v>
      </c>
    </row>
    <row r="10" spans="1:38" ht="22.5" customHeight="1" thickBot="1">
      <c r="B10" s="287"/>
      <c r="C10" s="203"/>
      <c r="D10" s="203"/>
      <c r="E10" s="205"/>
      <c r="F10" s="205"/>
      <c r="G10" s="205"/>
      <c r="H10" s="205"/>
      <c r="I10" s="205"/>
      <c r="J10" s="205"/>
      <c r="K10" s="205"/>
      <c r="L10" s="205"/>
      <c r="M10" s="205"/>
      <c r="N10" s="205"/>
      <c r="O10" s="205"/>
      <c r="P10" s="33"/>
      <c r="Q10" s="40"/>
      <c r="R10" s="5" t="s">
        <v>8</v>
      </c>
      <c r="T10" s="288">
        <f>'例(総括表)'!U18</f>
        <v>1234567890123</v>
      </c>
      <c r="U10" s="288"/>
      <c r="V10" s="288"/>
      <c r="W10" s="288"/>
      <c r="X10" s="288"/>
      <c r="Y10" s="288"/>
      <c r="Z10" s="288"/>
      <c r="AA10" s="289"/>
      <c r="AI10" s="58" t="s">
        <v>55</v>
      </c>
      <c r="AJ10" s="58"/>
      <c r="AK10" s="67"/>
      <c r="AL10" s="64"/>
    </row>
    <row r="11" spans="1:38" ht="7.5" customHeight="1">
      <c r="B11" s="90"/>
      <c r="C11" s="42"/>
      <c r="D11" s="42"/>
      <c r="E11" s="43"/>
      <c r="F11" s="43"/>
      <c r="G11" s="43"/>
      <c r="H11" s="43"/>
      <c r="I11" s="43"/>
      <c r="J11" s="43"/>
      <c r="K11" s="43"/>
      <c r="L11" s="43"/>
      <c r="M11" s="43"/>
      <c r="N11" s="43"/>
      <c r="O11" s="43"/>
      <c r="P11" s="33"/>
      <c r="Q11" s="40"/>
      <c r="R11" s="5"/>
      <c r="U11" s="41"/>
      <c r="V11" s="41"/>
      <c r="W11" s="41"/>
      <c r="X11" s="41"/>
      <c r="Y11" s="41"/>
      <c r="Z11" s="41"/>
      <c r="AA11" s="91"/>
    </row>
    <row r="12" spans="1:38" ht="18.75" customHeight="1">
      <c r="B12" s="290" t="s">
        <v>2</v>
      </c>
      <c r="C12" s="131"/>
      <c r="D12" s="131"/>
      <c r="E12" s="131"/>
      <c r="F12" s="131"/>
      <c r="G12" s="131"/>
      <c r="H12" s="131"/>
      <c r="I12" s="131"/>
      <c r="J12" s="131"/>
      <c r="K12" s="178"/>
      <c r="L12" s="148" t="s">
        <v>63</v>
      </c>
      <c r="M12" s="148"/>
      <c r="N12" s="148" t="s">
        <v>39</v>
      </c>
      <c r="O12" s="148"/>
      <c r="P12" s="148" t="s">
        <v>38</v>
      </c>
      <c r="Q12" s="148"/>
      <c r="R12" s="148" t="s">
        <v>3</v>
      </c>
      <c r="S12" s="148"/>
      <c r="T12" s="148" t="s">
        <v>68</v>
      </c>
      <c r="U12" s="148"/>
      <c r="V12" s="148"/>
      <c r="W12" s="148"/>
      <c r="X12" s="149" t="s">
        <v>40</v>
      </c>
      <c r="Y12" s="131"/>
      <c r="Z12" s="131"/>
      <c r="AA12" s="301"/>
      <c r="AG12" s="1" t="s">
        <v>82</v>
      </c>
    </row>
    <row r="13" spans="1:38" ht="18.75" hidden="1" customHeight="1" outlineLevel="1">
      <c r="B13" s="309"/>
      <c r="C13" s="310"/>
      <c r="D13" s="310"/>
      <c r="E13" s="310"/>
      <c r="F13" s="310"/>
      <c r="G13" s="310"/>
      <c r="H13" s="310"/>
      <c r="I13" s="310"/>
      <c r="J13" s="310"/>
      <c r="K13" s="311"/>
      <c r="L13" s="147"/>
      <c r="M13" s="148"/>
      <c r="N13" s="148"/>
      <c r="O13" s="148"/>
      <c r="P13" s="148"/>
      <c r="Q13" s="148"/>
      <c r="R13" s="151"/>
      <c r="S13" s="151"/>
      <c r="T13" s="142">
        <f>AG13</f>
        <v>0</v>
      </c>
      <c r="U13" s="142"/>
      <c r="V13" s="142"/>
      <c r="W13" s="142"/>
      <c r="X13" s="211"/>
      <c r="Y13" s="212"/>
      <c r="Z13" s="212"/>
      <c r="AA13" s="312"/>
      <c r="AG13" s="74">
        <f>IF($AD$8=$AJ$7,ROUND((N13*R13),0),IF($AD$8=$AJ$8,ROUNDDOWN((N13*R13),0),IF($AD$8=$AJ$9,ROUNDUP((N13*R13),0),"")))</f>
        <v>0</v>
      </c>
    </row>
    <row r="14" spans="1:38" ht="18.75" customHeight="1" collapsed="1">
      <c r="B14" s="302" t="s">
        <v>104</v>
      </c>
      <c r="C14" s="303"/>
      <c r="D14" s="303"/>
      <c r="E14" s="303"/>
      <c r="F14" s="303"/>
      <c r="G14" s="303"/>
      <c r="H14" s="303"/>
      <c r="I14" s="303"/>
      <c r="J14" s="303"/>
      <c r="K14" s="304"/>
      <c r="L14" s="305">
        <v>0.1</v>
      </c>
      <c r="M14" s="306"/>
      <c r="N14" s="307">
        <v>10.25</v>
      </c>
      <c r="O14" s="307"/>
      <c r="P14" s="306" t="s">
        <v>117</v>
      </c>
      <c r="Q14" s="306"/>
      <c r="R14" s="308">
        <v>1000</v>
      </c>
      <c r="S14" s="308"/>
      <c r="T14" s="142">
        <f>IF(B14="","",AG14)</f>
        <v>10250</v>
      </c>
      <c r="U14" s="142"/>
      <c r="V14" s="142"/>
      <c r="W14" s="142"/>
      <c r="X14" s="149"/>
      <c r="Y14" s="131"/>
      <c r="Z14" s="131"/>
      <c r="AA14" s="301"/>
      <c r="AG14" s="75">
        <f>IF($AD$8=$AJ$7,ROUND((N14*R14),0),IF($AD$8=$AJ$8,ROUNDDOWN((N14*R14),0),IF($AD$8=$AJ$9,ROUNDUP((N14*R14),0))))</f>
        <v>10250</v>
      </c>
    </row>
    <row r="15" spans="1:38" ht="18.75" customHeight="1">
      <c r="B15" s="302" t="s">
        <v>105</v>
      </c>
      <c r="C15" s="303"/>
      <c r="D15" s="303"/>
      <c r="E15" s="303"/>
      <c r="F15" s="303"/>
      <c r="G15" s="303"/>
      <c r="H15" s="303"/>
      <c r="I15" s="303"/>
      <c r="J15" s="303"/>
      <c r="K15" s="304"/>
      <c r="L15" s="305">
        <v>0.1</v>
      </c>
      <c r="M15" s="306"/>
      <c r="N15" s="307">
        <v>100</v>
      </c>
      <c r="O15" s="307"/>
      <c r="P15" s="306" t="s">
        <v>118</v>
      </c>
      <c r="Q15" s="306"/>
      <c r="R15" s="308">
        <v>530</v>
      </c>
      <c r="S15" s="308"/>
      <c r="T15" s="142">
        <f t="shared" ref="T15:T25" si="0">IF(B15="","",AG15)</f>
        <v>53000</v>
      </c>
      <c r="U15" s="142"/>
      <c r="V15" s="142"/>
      <c r="W15" s="142"/>
      <c r="X15" s="149"/>
      <c r="Y15" s="131"/>
      <c r="Z15" s="131"/>
      <c r="AA15" s="301"/>
      <c r="AG15" s="75">
        <f>IF($AD$8=$AJ$7,ROUND((N15*R15),0),IF($AD$8=$AJ$8,ROUNDDOWN((N15*R15),0),IF($AD$8=$AJ$9,ROUNDUP((N15*R15),0),"")))</f>
        <v>53000</v>
      </c>
    </row>
    <row r="16" spans="1:38" ht="18.75" customHeight="1">
      <c r="B16" s="302" t="s">
        <v>106</v>
      </c>
      <c r="C16" s="303"/>
      <c r="D16" s="303"/>
      <c r="E16" s="303"/>
      <c r="F16" s="303"/>
      <c r="G16" s="303"/>
      <c r="H16" s="303"/>
      <c r="I16" s="303"/>
      <c r="J16" s="303"/>
      <c r="K16" s="304"/>
      <c r="L16" s="305">
        <v>0.1</v>
      </c>
      <c r="M16" s="306"/>
      <c r="N16" s="307">
        <v>350</v>
      </c>
      <c r="O16" s="307"/>
      <c r="P16" s="306" t="s">
        <v>118</v>
      </c>
      <c r="Q16" s="306"/>
      <c r="R16" s="308">
        <v>620</v>
      </c>
      <c r="S16" s="308"/>
      <c r="T16" s="142">
        <f t="shared" si="0"/>
        <v>217000</v>
      </c>
      <c r="U16" s="142"/>
      <c r="V16" s="142"/>
      <c r="W16" s="142"/>
      <c r="X16" s="149"/>
      <c r="Y16" s="131"/>
      <c r="Z16" s="131"/>
      <c r="AA16" s="301"/>
      <c r="AG16" s="75">
        <f t="shared" ref="AG16:AG25" si="1">IF($AD$8=$AJ$7,ROUND((N16*R16),0),IF($AD$8=$AJ$8,ROUNDDOWN((N16*R16),0),IF($AD$8=$AJ$9,ROUNDUP((N16*R16),0),"")))</f>
        <v>217000</v>
      </c>
    </row>
    <row r="17" spans="2:39" ht="18.75" customHeight="1">
      <c r="B17" s="302" t="s">
        <v>107</v>
      </c>
      <c r="C17" s="303"/>
      <c r="D17" s="303"/>
      <c r="E17" s="303"/>
      <c r="F17" s="303"/>
      <c r="G17" s="303"/>
      <c r="H17" s="303"/>
      <c r="I17" s="303"/>
      <c r="J17" s="303"/>
      <c r="K17" s="304"/>
      <c r="L17" s="305">
        <v>0.1</v>
      </c>
      <c r="M17" s="306"/>
      <c r="N17" s="307">
        <v>1</v>
      </c>
      <c r="O17" s="307"/>
      <c r="P17" s="306" t="s">
        <v>119</v>
      </c>
      <c r="Q17" s="306"/>
      <c r="R17" s="308"/>
      <c r="S17" s="308"/>
      <c r="T17" s="313">
        <v>13690</v>
      </c>
      <c r="U17" s="313"/>
      <c r="V17" s="313"/>
      <c r="W17" s="313"/>
      <c r="X17" s="149"/>
      <c r="Y17" s="131"/>
      <c r="Z17" s="131"/>
      <c r="AA17" s="301"/>
      <c r="AG17" s="75">
        <f t="shared" si="1"/>
        <v>0</v>
      </c>
    </row>
    <row r="18" spans="2:39" ht="18.75" customHeight="1">
      <c r="B18" s="302" t="s">
        <v>108</v>
      </c>
      <c r="C18" s="303"/>
      <c r="D18" s="303"/>
      <c r="E18" s="303"/>
      <c r="F18" s="303"/>
      <c r="G18" s="303"/>
      <c r="H18" s="303"/>
      <c r="I18" s="303"/>
      <c r="J18" s="303"/>
      <c r="K18" s="304"/>
      <c r="L18" s="305">
        <v>0.1</v>
      </c>
      <c r="M18" s="306"/>
      <c r="N18" s="307">
        <v>125.2</v>
      </c>
      <c r="O18" s="307"/>
      <c r="P18" s="306" t="s">
        <v>117</v>
      </c>
      <c r="Q18" s="306"/>
      <c r="R18" s="308">
        <v>352</v>
      </c>
      <c r="S18" s="308"/>
      <c r="T18" s="142">
        <f t="shared" si="0"/>
        <v>44070</v>
      </c>
      <c r="U18" s="142"/>
      <c r="V18" s="142"/>
      <c r="W18" s="142"/>
      <c r="X18" s="149"/>
      <c r="Y18" s="131"/>
      <c r="Z18" s="131"/>
      <c r="AA18" s="301"/>
      <c r="AG18" s="75">
        <f t="shared" si="1"/>
        <v>44070</v>
      </c>
    </row>
    <row r="19" spans="2:39" ht="18.75" customHeight="1">
      <c r="B19" s="302" t="s">
        <v>109</v>
      </c>
      <c r="C19" s="303"/>
      <c r="D19" s="303"/>
      <c r="E19" s="303"/>
      <c r="F19" s="303"/>
      <c r="G19" s="303"/>
      <c r="H19" s="303"/>
      <c r="I19" s="303"/>
      <c r="J19" s="303"/>
      <c r="K19" s="304"/>
      <c r="L19" s="305">
        <v>0.1</v>
      </c>
      <c r="M19" s="306"/>
      <c r="N19" s="307">
        <v>2.25</v>
      </c>
      <c r="O19" s="307"/>
      <c r="P19" s="306" t="s">
        <v>120</v>
      </c>
      <c r="Q19" s="306"/>
      <c r="R19" s="308">
        <v>963</v>
      </c>
      <c r="S19" s="308"/>
      <c r="T19" s="142">
        <f t="shared" si="0"/>
        <v>2166</v>
      </c>
      <c r="U19" s="142"/>
      <c r="V19" s="142"/>
      <c r="W19" s="142"/>
      <c r="X19" s="149"/>
      <c r="Y19" s="131"/>
      <c r="Z19" s="131"/>
      <c r="AA19" s="301"/>
      <c r="AG19" s="75">
        <f t="shared" si="1"/>
        <v>2166</v>
      </c>
    </row>
    <row r="20" spans="2:39" ht="18.75" customHeight="1">
      <c r="B20" s="302" t="s">
        <v>110</v>
      </c>
      <c r="C20" s="303"/>
      <c r="D20" s="303"/>
      <c r="E20" s="303"/>
      <c r="F20" s="303"/>
      <c r="G20" s="303"/>
      <c r="H20" s="303"/>
      <c r="I20" s="303"/>
      <c r="J20" s="303"/>
      <c r="K20" s="304"/>
      <c r="L20" s="305">
        <v>0.1</v>
      </c>
      <c r="M20" s="306"/>
      <c r="N20" s="307">
        <v>3.65</v>
      </c>
      <c r="O20" s="307"/>
      <c r="P20" s="306" t="s">
        <v>120</v>
      </c>
      <c r="Q20" s="306"/>
      <c r="R20" s="308">
        <v>2500</v>
      </c>
      <c r="S20" s="308"/>
      <c r="T20" s="142">
        <f t="shared" si="0"/>
        <v>9125</v>
      </c>
      <c r="U20" s="142"/>
      <c r="V20" s="142"/>
      <c r="W20" s="142"/>
      <c r="X20" s="149"/>
      <c r="Y20" s="131"/>
      <c r="Z20" s="131"/>
      <c r="AA20" s="301"/>
      <c r="AG20" s="75">
        <f t="shared" si="1"/>
        <v>9125</v>
      </c>
    </row>
    <row r="21" spans="2:39" ht="18.75" customHeight="1">
      <c r="B21" s="302" t="s">
        <v>111</v>
      </c>
      <c r="C21" s="303"/>
      <c r="D21" s="303"/>
      <c r="E21" s="303"/>
      <c r="F21" s="303"/>
      <c r="G21" s="303"/>
      <c r="H21" s="303"/>
      <c r="I21" s="303"/>
      <c r="J21" s="303"/>
      <c r="K21" s="304"/>
      <c r="L21" s="305">
        <v>0.1</v>
      </c>
      <c r="M21" s="306"/>
      <c r="N21" s="307">
        <v>250</v>
      </c>
      <c r="O21" s="307"/>
      <c r="P21" s="306" t="s">
        <v>118</v>
      </c>
      <c r="Q21" s="306"/>
      <c r="R21" s="308">
        <v>362</v>
      </c>
      <c r="S21" s="308"/>
      <c r="T21" s="142">
        <f t="shared" si="0"/>
        <v>90500</v>
      </c>
      <c r="U21" s="142"/>
      <c r="V21" s="142"/>
      <c r="W21" s="142"/>
      <c r="X21" s="149"/>
      <c r="Y21" s="131"/>
      <c r="Z21" s="131"/>
      <c r="AA21" s="301"/>
      <c r="AG21" s="75">
        <f t="shared" si="1"/>
        <v>90500</v>
      </c>
    </row>
    <row r="22" spans="2:39" ht="18.75" customHeight="1">
      <c r="B22" s="302" t="s">
        <v>112</v>
      </c>
      <c r="C22" s="303"/>
      <c r="D22" s="303"/>
      <c r="E22" s="303"/>
      <c r="F22" s="303"/>
      <c r="G22" s="303"/>
      <c r="H22" s="303"/>
      <c r="I22" s="303"/>
      <c r="J22" s="303"/>
      <c r="K22" s="304"/>
      <c r="L22" s="305">
        <v>0.1</v>
      </c>
      <c r="M22" s="306"/>
      <c r="N22" s="307">
        <v>267</v>
      </c>
      <c r="O22" s="307"/>
      <c r="P22" s="306" t="s">
        <v>117</v>
      </c>
      <c r="Q22" s="306"/>
      <c r="R22" s="308">
        <v>85</v>
      </c>
      <c r="S22" s="308"/>
      <c r="T22" s="142">
        <f t="shared" si="0"/>
        <v>22695</v>
      </c>
      <c r="U22" s="142"/>
      <c r="V22" s="142"/>
      <c r="W22" s="142"/>
      <c r="X22" s="149"/>
      <c r="Y22" s="131"/>
      <c r="Z22" s="131"/>
      <c r="AA22" s="301"/>
      <c r="AG22" s="75">
        <f t="shared" si="1"/>
        <v>22695</v>
      </c>
    </row>
    <row r="23" spans="2:39" ht="18.75" customHeight="1">
      <c r="B23" s="302" t="s">
        <v>113</v>
      </c>
      <c r="C23" s="303"/>
      <c r="D23" s="303"/>
      <c r="E23" s="303"/>
      <c r="F23" s="303"/>
      <c r="G23" s="303"/>
      <c r="H23" s="303"/>
      <c r="I23" s="303"/>
      <c r="J23" s="303"/>
      <c r="K23" s="304"/>
      <c r="L23" s="305">
        <v>0.1</v>
      </c>
      <c r="M23" s="306"/>
      <c r="N23" s="307">
        <v>3.2</v>
      </c>
      <c r="O23" s="307"/>
      <c r="P23" s="306" t="s">
        <v>121</v>
      </c>
      <c r="Q23" s="306"/>
      <c r="R23" s="308">
        <v>25</v>
      </c>
      <c r="S23" s="308"/>
      <c r="T23" s="142">
        <f t="shared" si="0"/>
        <v>80</v>
      </c>
      <c r="U23" s="142"/>
      <c r="V23" s="142"/>
      <c r="W23" s="142"/>
      <c r="X23" s="149"/>
      <c r="Y23" s="131"/>
      <c r="Z23" s="131"/>
      <c r="AA23" s="301"/>
      <c r="AG23" s="75">
        <f t="shared" si="1"/>
        <v>80</v>
      </c>
    </row>
    <row r="24" spans="2:39" ht="18.75" customHeight="1">
      <c r="B24" s="302" t="s">
        <v>114</v>
      </c>
      <c r="C24" s="303"/>
      <c r="D24" s="303"/>
      <c r="E24" s="303"/>
      <c r="F24" s="303"/>
      <c r="G24" s="303"/>
      <c r="H24" s="303"/>
      <c r="I24" s="303"/>
      <c r="J24" s="303"/>
      <c r="K24" s="304"/>
      <c r="L24" s="305">
        <v>0.1</v>
      </c>
      <c r="M24" s="306"/>
      <c r="N24" s="307">
        <v>1000</v>
      </c>
      <c r="O24" s="307"/>
      <c r="P24" s="306" t="s">
        <v>118</v>
      </c>
      <c r="Q24" s="306"/>
      <c r="R24" s="308">
        <v>600</v>
      </c>
      <c r="S24" s="308"/>
      <c r="T24" s="142">
        <f t="shared" si="0"/>
        <v>600000</v>
      </c>
      <c r="U24" s="142"/>
      <c r="V24" s="142"/>
      <c r="W24" s="142"/>
      <c r="X24" s="149"/>
      <c r="Y24" s="131"/>
      <c r="Z24" s="131"/>
      <c r="AA24" s="301"/>
      <c r="AG24" s="75">
        <f t="shared" si="1"/>
        <v>600000</v>
      </c>
    </row>
    <row r="25" spans="2:39" ht="18.75" customHeight="1">
      <c r="B25" s="302" t="s">
        <v>115</v>
      </c>
      <c r="C25" s="303"/>
      <c r="D25" s="303"/>
      <c r="E25" s="303"/>
      <c r="F25" s="303"/>
      <c r="G25" s="303"/>
      <c r="H25" s="303"/>
      <c r="I25" s="303"/>
      <c r="J25" s="303"/>
      <c r="K25" s="304"/>
      <c r="L25" s="318">
        <v>0.1</v>
      </c>
      <c r="M25" s="319"/>
      <c r="N25" s="320">
        <v>96</v>
      </c>
      <c r="O25" s="321"/>
      <c r="P25" s="306" t="s">
        <v>118</v>
      </c>
      <c r="Q25" s="306"/>
      <c r="R25" s="308">
        <v>630</v>
      </c>
      <c r="S25" s="308"/>
      <c r="T25" s="142">
        <f t="shared" si="0"/>
        <v>60480</v>
      </c>
      <c r="U25" s="142"/>
      <c r="V25" s="142"/>
      <c r="W25" s="142"/>
      <c r="X25" s="149"/>
      <c r="Y25" s="131"/>
      <c r="Z25" s="131"/>
      <c r="AA25" s="301"/>
      <c r="AG25" s="75">
        <f t="shared" si="1"/>
        <v>60480</v>
      </c>
    </row>
    <row r="26" spans="2:39" ht="18.75" hidden="1" customHeight="1" outlineLevel="1">
      <c r="B26" s="317"/>
      <c r="C26" s="191"/>
      <c r="D26" s="191"/>
      <c r="E26" s="191"/>
      <c r="F26" s="191"/>
      <c r="G26" s="191"/>
      <c r="H26" s="191"/>
      <c r="I26" s="191"/>
      <c r="J26" s="191"/>
      <c r="K26" s="192"/>
      <c r="L26" s="197"/>
      <c r="M26" s="197"/>
      <c r="N26" s="163"/>
      <c r="O26" s="163"/>
      <c r="P26" s="163"/>
      <c r="Q26" s="163"/>
      <c r="R26" s="163"/>
      <c r="S26" s="163"/>
      <c r="T26" s="143"/>
      <c r="U26" s="143"/>
      <c r="V26" s="143"/>
      <c r="W26" s="143"/>
      <c r="X26" s="189"/>
      <c r="Y26" s="114"/>
      <c r="Z26" s="114"/>
      <c r="AA26" s="314"/>
      <c r="AG26" s="75">
        <f>IF($AD$8=$AJ$7,ROUND((N26*R26),0),IF($AD$8=$AJ$8,ROUNDDOWN((N26*R26),0),IF($AD$8=$AJ$9,ROUNDUP((N26*R26),0),"")))</f>
        <v>0</v>
      </c>
    </row>
    <row r="27" spans="2:39" ht="18.75" customHeight="1" collapsed="1">
      <c r="B27" s="92"/>
      <c r="C27" s="56"/>
      <c r="D27" s="56"/>
      <c r="E27" s="56"/>
      <c r="F27" s="56"/>
      <c r="G27" s="56"/>
      <c r="H27" s="56"/>
      <c r="I27" s="56"/>
      <c r="J27" s="56"/>
      <c r="K27" s="56"/>
      <c r="L27" s="47"/>
      <c r="M27" s="47"/>
      <c r="N27" s="47"/>
      <c r="O27" s="47"/>
      <c r="P27" s="47"/>
      <c r="Q27" s="47"/>
      <c r="R27" s="155" t="s">
        <v>30</v>
      </c>
      <c r="S27" s="156"/>
      <c r="T27" s="198">
        <f>SUM(T13:W26)</f>
        <v>1123056</v>
      </c>
      <c r="U27" s="175"/>
      <c r="V27" s="175"/>
      <c r="W27" s="199"/>
      <c r="X27" s="47"/>
      <c r="Y27" s="47"/>
      <c r="Z27" s="47"/>
      <c r="AA27" s="93"/>
    </row>
    <row r="28" spans="2:39" ht="9" customHeight="1" thickBot="1">
      <c r="B28" s="94"/>
      <c r="N28" s="47"/>
      <c r="T28" s="200"/>
      <c r="U28" s="200"/>
      <c r="V28" s="200"/>
      <c r="W28" s="200"/>
      <c r="AA28" s="88"/>
    </row>
    <row r="29" spans="2:39" ht="18.75" customHeight="1" thickBot="1">
      <c r="B29" s="315" t="s">
        <v>64</v>
      </c>
      <c r="C29" s="154"/>
      <c r="D29" s="154"/>
      <c r="E29" s="154"/>
      <c r="F29" s="154"/>
      <c r="G29" s="154"/>
      <c r="H29" s="154"/>
      <c r="I29" s="154"/>
      <c r="J29" s="154"/>
      <c r="K29" s="154"/>
      <c r="L29" s="154"/>
      <c r="M29" s="57"/>
      <c r="N29" s="167" t="s">
        <v>63</v>
      </c>
      <c r="O29" s="157"/>
      <c r="P29" s="157" t="s">
        <v>62</v>
      </c>
      <c r="Q29" s="157"/>
      <c r="R29" s="157"/>
      <c r="S29" s="157"/>
      <c r="T29" s="157" t="s">
        <v>61</v>
      </c>
      <c r="U29" s="157"/>
      <c r="V29" s="157"/>
      <c r="W29" s="157"/>
      <c r="X29" s="157" t="s">
        <v>31</v>
      </c>
      <c r="Y29" s="157"/>
      <c r="Z29" s="157"/>
      <c r="AA29" s="316"/>
      <c r="AG29" s="54" t="s">
        <v>15</v>
      </c>
      <c r="AH29" s="54" t="s">
        <v>69</v>
      </c>
      <c r="AI29" s="54" t="s">
        <v>70</v>
      </c>
      <c r="AJ29" s="54" t="s">
        <v>71</v>
      </c>
      <c r="AK29" s="54" t="s">
        <v>73</v>
      </c>
      <c r="AL29" s="54" t="s">
        <v>74</v>
      </c>
      <c r="AM29" s="54" t="s">
        <v>75</v>
      </c>
    </row>
    <row r="30" spans="2:39" ht="18.75" customHeight="1">
      <c r="B30" s="315" t="s">
        <v>65</v>
      </c>
      <c r="C30" s="154"/>
      <c r="D30" s="154"/>
      <c r="E30" s="154"/>
      <c r="F30" s="154" t="s">
        <v>66</v>
      </c>
      <c r="G30" s="154"/>
      <c r="H30" s="154"/>
      <c r="I30" s="154" t="s">
        <v>67</v>
      </c>
      <c r="J30" s="154"/>
      <c r="K30" s="154"/>
      <c r="L30" s="154"/>
      <c r="M30" s="57"/>
      <c r="N30" s="159">
        <v>0.1</v>
      </c>
      <c r="O30" s="160"/>
      <c r="P30" s="164">
        <f ca="1">IF(T30="","",SUM(T30:AA30))</f>
        <v>1235488</v>
      </c>
      <c r="Q30" s="164"/>
      <c r="R30" s="164"/>
      <c r="S30" s="164"/>
      <c r="T30" s="164">
        <f ca="1">IF($E$6="","",AG30)</f>
        <v>1123171</v>
      </c>
      <c r="U30" s="164"/>
      <c r="V30" s="164"/>
      <c r="W30" s="164"/>
      <c r="X30" s="164">
        <f ca="1">IF(E6="","",IFERROR(VLOOKUP($AD$8,$AJ$7:$AL$9,2),""))</f>
        <v>112317</v>
      </c>
      <c r="Y30" s="164"/>
      <c r="Z30" s="164"/>
      <c r="AA30" s="332"/>
      <c r="AG30" s="71">
        <f ca="1">SUM(AH30:AM30)</f>
        <v>1123171</v>
      </c>
      <c r="AH30" s="71">
        <f>SUMIF($L$13:$M$26,$N$30,$T$13:$W$26)</f>
        <v>1123056</v>
      </c>
      <c r="AI30" s="71">
        <f ca="1">SUMIF($L$37:$M$63,$N$30,$T$37:$W$61)</f>
        <v>115</v>
      </c>
      <c r="AJ30" s="71">
        <f>SUMIF($L$67:$M$93,$N$30,$T$67:$W$93)</f>
        <v>0</v>
      </c>
      <c r="AK30" s="71">
        <f>SUMIF($L$97:$M$123,$N$30,$T$97:$W$123)</f>
        <v>0</v>
      </c>
      <c r="AL30" s="71">
        <f>SUMIF($L$127:$M$153,$N$30,$T$127:$W$153)</f>
        <v>0</v>
      </c>
      <c r="AM30" s="71">
        <f>SUMIF($L$157:$M$183,$N$30,$T$157:$W$183)</f>
        <v>0</v>
      </c>
    </row>
    <row r="31" spans="2:39" ht="18.75" customHeight="1">
      <c r="B31" s="315"/>
      <c r="C31" s="154"/>
      <c r="D31" s="154"/>
      <c r="E31" s="154"/>
      <c r="F31" s="154"/>
      <c r="G31" s="154"/>
      <c r="H31" s="154"/>
      <c r="I31" s="154"/>
      <c r="J31" s="154"/>
      <c r="K31" s="154"/>
      <c r="L31" s="154"/>
      <c r="M31" s="57"/>
      <c r="N31" s="161" t="s">
        <v>56</v>
      </c>
      <c r="O31" s="160"/>
      <c r="P31" s="164">
        <f>IF(T31="","",SUM(T31:AA31))</f>
        <v>0</v>
      </c>
      <c r="Q31" s="164"/>
      <c r="R31" s="164"/>
      <c r="S31" s="164"/>
      <c r="T31" s="164">
        <f>IF($E$6="","",AG31)</f>
        <v>0</v>
      </c>
      <c r="U31" s="164"/>
      <c r="V31" s="164"/>
      <c r="W31" s="164"/>
      <c r="X31" s="164">
        <f>IF(E6="","",IFERROR(VLOOKUP($AD$8,$AJ$7:$AL$9,3),""))</f>
        <v>0</v>
      </c>
      <c r="Y31" s="164"/>
      <c r="Z31" s="164"/>
      <c r="AA31" s="332"/>
      <c r="AG31" s="71">
        <f>SUM(AH31:AM31)</f>
        <v>0</v>
      </c>
      <c r="AH31" s="71">
        <f>SUMIF($L$13:$M$26,$N$31,$T$13:$W$26)</f>
        <v>0</v>
      </c>
      <c r="AI31" s="71">
        <f>SUMIF($L$37:$M$63,$N$31,$T$37:$W$63)</f>
        <v>0</v>
      </c>
      <c r="AJ31" s="71">
        <f>SUMIF($L$67:$M$93,$N$31,$T$67:$W$93)</f>
        <v>0</v>
      </c>
      <c r="AK31" s="71">
        <f>SUMIF($L$97:$M$123,$N$31,$T$97:$W$123)</f>
        <v>0</v>
      </c>
      <c r="AL31" s="71">
        <f>SUMIF($L$127:$M$153,$N$31,$T$127:$W$153)</f>
        <v>0</v>
      </c>
      <c r="AM31" s="71">
        <f>SUMIF($L$157:$M$183,$N$31,$T$157:$W$183)</f>
        <v>0</v>
      </c>
    </row>
    <row r="32" spans="2:39" ht="18.75" customHeight="1" thickBot="1">
      <c r="B32" s="315"/>
      <c r="C32" s="154"/>
      <c r="D32" s="154"/>
      <c r="E32" s="154"/>
      <c r="F32" s="154"/>
      <c r="G32" s="154"/>
      <c r="H32" s="154"/>
      <c r="I32" s="154"/>
      <c r="J32" s="154"/>
      <c r="K32" s="154"/>
      <c r="L32" s="154"/>
      <c r="M32" s="57"/>
      <c r="N32" s="162" t="s">
        <v>37</v>
      </c>
      <c r="O32" s="163"/>
      <c r="P32" s="143">
        <f t="shared" ref="P32" ca="1" si="2">IF(T32="","",SUM(T32:AA32))</f>
        <v>0</v>
      </c>
      <c r="Q32" s="143"/>
      <c r="R32" s="143"/>
      <c r="S32" s="143"/>
      <c r="T32" s="143">
        <f ca="1">IF($E$6="","",AG32)</f>
        <v>0</v>
      </c>
      <c r="U32" s="143"/>
      <c r="V32" s="143"/>
      <c r="W32" s="143"/>
      <c r="X32" s="143">
        <f>IF(E6="","",0)</f>
        <v>0</v>
      </c>
      <c r="Y32" s="143"/>
      <c r="Z32" s="143"/>
      <c r="AA32" s="325"/>
      <c r="AG32" s="72">
        <f ca="1">SUM(AH32:AM32)</f>
        <v>0</v>
      </c>
      <c r="AH32" s="72">
        <f>SUMIF($L$13:$M$26,"非課税",$T$13:$W$26)+SUMIF($L$13:$M$26,"不課税",$T$13:$W$26)</f>
        <v>0</v>
      </c>
      <c r="AI32" s="72">
        <f>SUMIF($L$37:$M$63,"非課税",$T$37:$W$63)+SUMIF($L$37:$M$63,"不課税",$T$37:$W$63)</f>
        <v>0</v>
      </c>
      <c r="AJ32" s="72">
        <f>SUMIF($L$67:$M$93,"非課税",$T$67:$W$93)+SUMIF($L$67:$M$93,"不課税",$T$67:$W$93)</f>
        <v>0</v>
      </c>
      <c r="AK32" s="72">
        <f>SUMIF($L$97:$M$123,"非課税",$T$97:$W$123)+SUMIF($L$97:$M$123,"不課税",$T$97:$W$123)</f>
        <v>0</v>
      </c>
      <c r="AL32" s="72">
        <f ca="1">SUMIF($L$153:$M$1248,"非課税",$T$127:$W$153)+SUMIF($L$127:$M$153,"不課税",$T$127:$W$153)</f>
        <v>0</v>
      </c>
      <c r="AM32" s="72">
        <f>SUMIF($L$157:$M$183,"非課税",$T$157:$W$183)+SUMIF($L$157:$M$183,"不課税",$T$157:$W$183)</f>
        <v>0</v>
      </c>
    </row>
    <row r="33" spans="2:38" ht="18.75" customHeight="1" thickBot="1">
      <c r="B33" s="333"/>
      <c r="C33" s="334"/>
      <c r="D33" s="334"/>
      <c r="E33" s="334"/>
      <c r="F33" s="334"/>
      <c r="G33" s="334"/>
      <c r="H33" s="334"/>
      <c r="I33" s="334"/>
      <c r="J33" s="334"/>
      <c r="K33" s="334"/>
      <c r="L33" s="334"/>
      <c r="M33" s="95"/>
      <c r="N33" s="326" t="s">
        <v>15</v>
      </c>
      <c r="O33" s="327"/>
      <c r="P33" s="328">
        <f ca="1">SUM(P30:S32)</f>
        <v>1235488</v>
      </c>
      <c r="Q33" s="329"/>
      <c r="R33" s="329"/>
      <c r="S33" s="329"/>
      <c r="T33" s="330">
        <f t="shared" ref="T33" ca="1" si="3">SUM(T30:W32)</f>
        <v>1123171</v>
      </c>
      <c r="U33" s="330"/>
      <c r="V33" s="330"/>
      <c r="W33" s="330"/>
      <c r="X33" s="330">
        <f t="shared" ref="X33" ca="1" si="4">SUM(X30:AA32)</f>
        <v>112317</v>
      </c>
      <c r="Y33" s="330"/>
      <c r="Z33" s="330"/>
      <c r="AA33" s="331"/>
      <c r="AC33" s="4"/>
    </row>
    <row r="34" spans="2:38" ht="21.75" customHeight="1">
      <c r="B34" s="322" t="s">
        <v>36</v>
      </c>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4"/>
      <c r="AB34" s="35"/>
    </row>
    <row r="35" spans="2:38" ht="24.75" customHeight="1" thickBot="1">
      <c r="B35" s="84"/>
      <c r="C35" s="6"/>
      <c r="D35" s="6"/>
      <c r="E35" s="6"/>
      <c r="F35" s="6"/>
      <c r="G35" s="6"/>
      <c r="H35" s="6"/>
      <c r="I35" s="6"/>
      <c r="J35" s="6"/>
      <c r="K35" s="6"/>
      <c r="L35" s="6"/>
      <c r="M35" s="6"/>
      <c r="N35" s="6"/>
      <c r="O35" s="6"/>
      <c r="P35" s="6"/>
      <c r="Q35" s="6"/>
      <c r="R35" s="6"/>
      <c r="S35" s="6"/>
      <c r="T35" s="6"/>
      <c r="U35" s="6"/>
      <c r="V35" s="6"/>
      <c r="W35" s="6"/>
      <c r="X35" s="6"/>
      <c r="Y35" s="6"/>
      <c r="Z35" s="6"/>
      <c r="AA35" s="85" t="s">
        <v>124</v>
      </c>
      <c r="AB35" s="35"/>
    </row>
    <row r="36" spans="2:38" ht="18.75" customHeight="1" thickBot="1">
      <c r="B36" s="290" t="s">
        <v>2</v>
      </c>
      <c r="C36" s="131"/>
      <c r="D36" s="131"/>
      <c r="E36" s="131"/>
      <c r="F36" s="131"/>
      <c r="G36" s="131"/>
      <c r="H36" s="131"/>
      <c r="I36" s="131"/>
      <c r="J36" s="131"/>
      <c r="K36" s="178"/>
      <c r="L36" s="148" t="s">
        <v>63</v>
      </c>
      <c r="M36" s="148"/>
      <c r="N36" s="148" t="s">
        <v>39</v>
      </c>
      <c r="O36" s="148"/>
      <c r="P36" s="148" t="s">
        <v>38</v>
      </c>
      <c r="Q36" s="148"/>
      <c r="R36" s="148" t="s">
        <v>3</v>
      </c>
      <c r="S36" s="148"/>
      <c r="T36" s="148" t="s">
        <v>68</v>
      </c>
      <c r="U36" s="148"/>
      <c r="V36" s="148"/>
      <c r="W36" s="148"/>
      <c r="X36" s="149" t="s">
        <v>40</v>
      </c>
      <c r="Y36" s="131"/>
      <c r="Z36" s="131"/>
      <c r="AA36" s="301"/>
      <c r="AG36" s="54">
        <f>IF((SUM(AG37:AG63)&gt;=1),1,"")</f>
        <v>1</v>
      </c>
      <c r="AH36" s="1" t="s">
        <v>80</v>
      </c>
      <c r="AI36" s="1" t="str">
        <f>IF(AG36="","","内訳有")</f>
        <v>内訳有</v>
      </c>
      <c r="AJ36" s="54">
        <f>COUNTIF($AI$36:$AI$183,"内訳有")</f>
        <v>1</v>
      </c>
      <c r="AK36" s="1" t="s">
        <v>79</v>
      </c>
      <c r="AL36" s="1" t="s">
        <v>82</v>
      </c>
    </row>
    <row r="37" spans="2:38" ht="18.75" hidden="1" customHeight="1" outlineLevel="1">
      <c r="B37" s="339"/>
      <c r="C37" s="214"/>
      <c r="D37" s="214"/>
      <c r="E37" s="214"/>
      <c r="F37" s="214"/>
      <c r="G37" s="214"/>
      <c r="H37" s="214"/>
      <c r="I37" s="214"/>
      <c r="J37" s="214"/>
      <c r="K37" s="215"/>
      <c r="L37" s="216"/>
      <c r="M37" s="217"/>
      <c r="N37" s="182"/>
      <c r="O37" s="182"/>
      <c r="P37" s="182"/>
      <c r="Q37" s="182"/>
      <c r="R37" s="218"/>
      <c r="S37" s="219"/>
      <c r="T37" s="218">
        <f>AL37</f>
        <v>0</v>
      </c>
      <c r="U37" s="340"/>
      <c r="V37" s="340"/>
      <c r="W37" s="219"/>
      <c r="X37" s="220"/>
      <c r="Y37" s="221"/>
      <c r="Z37" s="221"/>
      <c r="AA37" s="336"/>
      <c r="AG37" s="47"/>
      <c r="AL37" s="74">
        <f>IF($AD$8=$AJ$7,ROUND((N37*R37),0),IF($AD$8=$AJ$8,ROUNDDOWN((N37*R37),0),IF($AD$8=$AJ$9,ROUNDUP((N37*R37),0),"")))</f>
        <v>0</v>
      </c>
    </row>
    <row r="38" spans="2:38" ht="18.75" customHeight="1" collapsed="1">
      <c r="B38" s="302" t="s">
        <v>116</v>
      </c>
      <c r="C38" s="303"/>
      <c r="D38" s="303"/>
      <c r="E38" s="303"/>
      <c r="F38" s="303"/>
      <c r="G38" s="303"/>
      <c r="H38" s="303"/>
      <c r="I38" s="303"/>
      <c r="J38" s="303"/>
      <c r="K38" s="304"/>
      <c r="L38" s="305">
        <v>0.1</v>
      </c>
      <c r="M38" s="306"/>
      <c r="N38" s="307">
        <v>3.2</v>
      </c>
      <c r="O38" s="307"/>
      <c r="P38" s="306" t="s">
        <v>118</v>
      </c>
      <c r="Q38" s="306"/>
      <c r="R38" s="337">
        <v>36</v>
      </c>
      <c r="S38" s="338"/>
      <c r="T38" s="174">
        <f>IF(B38="","",AL38)</f>
        <v>115</v>
      </c>
      <c r="U38" s="175"/>
      <c r="V38" s="175"/>
      <c r="W38" s="176"/>
      <c r="X38" s="149"/>
      <c r="Y38" s="131"/>
      <c r="Z38" s="131"/>
      <c r="AA38" s="301"/>
      <c r="AG38" s="1">
        <f>26-COUNTBLANK(B38:AA38)</f>
        <v>6</v>
      </c>
      <c r="AL38" s="74">
        <f t="shared" ref="AL38:AL65" si="5">IF($AD$8=$AJ$7,ROUND((N38*R38),0),IF($AD$8=$AJ$8,ROUNDDOWN((N38*R38),0),IF($AD$8=$AJ$9,ROUNDUP((N38*R38),0),"")))</f>
        <v>115</v>
      </c>
    </row>
    <row r="39" spans="2:38" ht="18.75" customHeight="1">
      <c r="B39" s="335"/>
      <c r="C39" s="145"/>
      <c r="D39" s="145"/>
      <c r="E39" s="145"/>
      <c r="F39" s="145"/>
      <c r="G39" s="145"/>
      <c r="H39" s="145"/>
      <c r="I39" s="145"/>
      <c r="J39" s="145"/>
      <c r="K39" s="146"/>
      <c r="L39" s="147"/>
      <c r="M39" s="148"/>
      <c r="N39" s="148"/>
      <c r="O39" s="148"/>
      <c r="P39" s="148"/>
      <c r="Q39" s="148"/>
      <c r="R39" s="172"/>
      <c r="S39" s="173"/>
      <c r="T39" s="174" t="str">
        <f t="shared" ref="T39:T61" si="6">IF(B39="","",AL39)</f>
        <v/>
      </c>
      <c r="U39" s="175"/>
      <c r="V39" s="175"/>
      <c r="W39" s="176"/>
      <c r="X39" s="149"/>
      <c r="Y39" s="131"/>
      <c r="Z39" s="131"/>
      <c r="AA39" s="301"/>
      <c r="AG39" s="1">
        <f t="shared" ref="AG39:AG62" si="7">26-COUNTBLANK(B39:AA39)</f>
        <v>0</v>
      </c>
      <c r="AL39" s="74">
        <f t="shared" si="5"/>
        <v>0</v>
      </c>
    </row>
    <row r="40" spans="2:38" ht="18.75" customHeight="1" outlineLevel="1">
      <c r="B40" s="335"/>
      <c r="C40" s="145"/>
      <c r="D40" s="145"/>
      <c r="E40" s="145"/>
      <c r="F40" s="145"/>
      <c r="G40" s="145"/>
      <c r="H40" s="145"/>
      <c r="I40" s="145"/>
      <c r="J40" s="145"/>
      <c r="K40" s="146"/>
      <c r="L40" s="147"/>
      <c r="M40" s="148"/>
      <c r="N40" s="148"/>
      <c r="O40" s="148"/>
      <c r="P40" s="148"/>
      <c r="Q40" s="148"/>
      <c r="R40" s="172"/>
      <c r="S40" s="173"/>
      <c r="T40" s="174" t="str">
        <f t="shared" si="6"/>
        <v/>
      </c>
      <c r="U40" s="175"/>
      <c r="V40" s="175"/>
      <c r="W40" s="176"/>
      <c r="X40" s="149"/>
      <c r="Y40" s="131"/>
      <c r="Z40" s="131"/>
      <c r="AA40" s="301"/>
      <c r="AG40" s="1">
        <f t="shared" si="7"/>
        <v>0</v>
      </c>
      <c r="AL40" s="74">
        <f t="shared" si="5"/>
        <v>0</v>
      </c>
    </row>
    <row r="41" spans="2:38" ht="18.75" customHeight="1" outlineLevel="1">
      <c r="B41" s="335"/>
      <c r="C41" s="145"/>
      <c r="D41" s="145"/>
      <c r="E41" s="145"/>
      <c r="F41" s="145"/>
      <c r="G41" s="145"/>
      <c r="H41" s="145"/>
      <c r="I41" s="145"/>
      <c r="J41" s="145"/>
      <c r="K41" s="146"/>
      <c r="L41" s="147"/>
      <c r="M41" s="148"/>
      <c r="N41" s="148"/>
      <c r="O41" s="148"/>
      <c r="P41" s="148"/>
      <c r="Q41" s="148"/>
      <c r="R41" s="172"/>
      <c r="S41" s="173"/>
      <c r="T41" s="174" t="str">
        <f t="shared" si="6"/>
        <v/>
      </c>
      <c r="U41" s="175"/>
      <c r="V41" s="175"/>
      <c r="W41" s="176"/>
      <c r="X41" s="149"/>
      <c r="Y41" s="131"/>
      <c r="Z41" s="131"/>
      <c r="AA41" s="301"/>
      <c r="AG41" s="1">
        <f t="shared" si="7"/>
        <v>0</v>
      </c>
      <c r="AL41" s="74">
        <f t="shared" si="5"/>
        <v>0</v>
      </c>
    </row>
    <row r="42" spans="2:38" ht="18.75" customHeight="1" outlineLevel="1">
      <c r="B42" s="335"/>
      <c r="C42" s="145"/>
      <c r="D42" s="145"/>
      <c r="E42" s="145"/>
      <c r="F42" s="145"/>
      <c r="G42" s="145"/>
      <c r="H42" s="145"/>
      <c r="I42" s="145"/>
      <c r="J42" s="145"/>
      <c r="K42" s="146"/>
      <c r="L42" s="147"/>
      <c r="M42" s="148"/>
      <c r="N42" s="148"/>
      <c r="O42" s="148"/>
      <c r="P42" s="148"/>
      <c r="Q42" s="148"/>
      <c r="R42" s="172"/>
      <c r="S42" s="173"/>
      <c r="T42" s="174" t="str">
        <f t="shared" si="6"/>
        <v/>
      </c>
      <c r="U42" s="175"/>
      <c r="V42" s="175"/>
      <c r="W42" s="176"/>
      <c r="X42" s="149"/>
      <c r="Y42" s="131"/>
      <c r="Z42" s="131"/>
      <c r="AA42" s="301"/>
      <c r="AG42" s="1">
        <f t="shared" si="7"/>
        <v>0</v>
      </c>
      <c r="AL42" s="74">
        <f t="shared" si="5"/>
        <v>0</v>
      </c>
    </row>
    <row r="43" spans="2:38" ht="18.75" customHeight="1" outlineLevel="1">
      <c r="B43" s="335"/>
      <c r="C43" s="145"/>
      <c r="D43" s="145"/>
      <c r="E43" s="145"/>
      <c r="F43" s="145"/>
      <c r="G43" s="145"/>
      <c r="H43" s="145"/>
      <c r="I43" s="145"/>
      <c r="J43" s="145"/>
      <c r="K43" s="146"/>
      <c r="L43" s="147"/>
      <c r="M43" s="148"/>
      <c r="N43" s="148"/>
      <c r="O43" s="148"/>
      <c r="P43" s="148"/>
      <c r="Q43" s="148"/>
      <c r="R43" s="172"/>
      <c r="S43" s="173"/>
      <c r="T43" s="174" t="str">
        <f t="shared" si="6"/>
        <v/>
      </c>
      <c r="U43" s="175"/>
      <c r="V43" s="175"/>
      <c r="W43" s="176"/>
      <c r="X43" s="149"/>
      <c r="Y43" s="131"/>
      <c r="Z43" s="131"/>
      <c r="AA43" s="301"/>
      <c r="AG43" s="1">
        <f t="shared" si="7"/>
        <v>0</v>
      </c>
      <c r="AL43" s="74">
        <f t="shared" si="5"/>
        <v>0</v>
      </c>
    </row>
    <row r="44" spans="2:38" ht="18.75" customHeight="1" outlineLevel="1">
      <c r="B44" s="335"/>
      <c r="C44" s="145"/>
      <c r="D44" s="145"/>
      <c r="E44" s="145"/>
      <c r="F44" s="145"/>
      <c r="G44" s="145"/>
      <c r="H44" s="145"/>
      <c r="I44" s="145"/>
      <c r="J44" s="145"/>
      <c r="K44" s="146"/>
      <c r="L44" s="147"/>
      <c r="M44" s="148"/>
      <c r="N44" s="148"/>
      <c r="O44" s="148"/>
      <c r="P44" s="148"/>
      <c r="Q44" s="148"/>
      <c r="R44" s="172"/>
      <c r="S44" s="173"/>
      <c r="T44" s="174" t="str">
        <f t="shared" si="6"/>
        <v/>
      </c>
      <c r="U44" s="175"/>
      <c r="V44" s="175"/>
      <c r="W44" s="176"/>
      <c r="X44" s="149"/>
      <c r="Y44" s="131"/>
      <c r="Z44" s="131"/>
      <c r="AA44" s="301"/>
      <c r="AG44" s="1">
        <f t="shared" si="7"/>
        <v>0</v>
      </c>
      <c r="AL44" s="74">
        <f t="shared" si="5"/>
        <v>0</v>
      </c>
    </row>
    <row r="45" spans="2:38" ht="18.75" customHeight="1" outlineLevel="1">
      <c r="B45" s="335"/>
      <c r="C45" s="145"/>
      <c r="D45" s="145"/>
      <c r="E45" s="145"/>
      <c r="F45" s="145"/>
      <c r="G45" s="145"/>
      <c r="H45" s="145"/>
      <c r="I45" s="145"/>
      <c r="J45" s="145"/>
      <c r="K45" s="146"/>
      <c r="L45" s="147"/>
      <c r="M45" s="148"/>
      <c r="N45" s="148"/>
      <c r="O45" s="148"/>
      <c r="P45" s="148"/>
      <c r="Q45" s="148"/>
      <c r="R45" s="172"/>
      <c r="S45" s="173"/>
      <c r="T45" s="174" t="str">
        <f t="shared" si="6"/>
        <v/>
      </c>
      <c r="U45" s="175"/>
      <c r="V45" s="175"/>
      <c r="W45" s="176"/>
      <c r="X45" s="149"/>
      <c r="Y45" s="131"/>
      <c r="Z45" s="131"/>
      <c r="AA45" s="301"/>
      <c r="AG45" s="1">
        <f t="shared" si="7"/>
        <v>0</v>
      </c>
      <c r="AL45" s="74">
        <f t="shared" si="5"/>
        <v>0</v>
      </c>
    </row>
    <row r="46" spans="2:38" ht="18.75" customHeight="1" outlineLevel="1">
      <c r="B46" s="335"/>
      <c r="C46" s="145"/>
      <c r="D46" s="145"/>
      <c r="E46" s="145"/>
      <c r="F46" s="145"/>
      <c r="G46" s="145"/>
      <c r="H46" s="145"/>
      <c r="I46" s="145"/>
      <c r="J46" s="145"/>
      <c r="K46" s="146"/>
      <c r="L46" s="147"/>
      <c r="M46" s="148"/>
      <c r="N46" s="148"/>
      <c r="O46" s="148"/>
      <c r="P46" s="148"/>
      <c r="Q46" s="148"/>
      <c r="R46" s="172"/>
      <c r="S46" s="173"/>
      <c r="T46" s="174" t="str">
        <f t="shared" si="6"/>
        <v/>
      </c>
      <c r="U46" s="175"/>
      <c r="V46" s="175"/>
      <c r="W46" s="176"/>
      <c r="X46" s="149"/>
      <c r="Y46" s="131"/>
      <c r="Z46" s="131"/>
      <c r="AA46" s="301"/>
      <c r="AG46" s="1">
        <f t="shared" si="7"/>
        <v>0</v>
      </c>
      <c r="AL46" s="74">
        <f t="shared" si="5"/>
        <v>0</v>
      </c>
    </row>
    <row r="47" spans="2:38" ht="18.75" customHeight="1" outlineLevel="1">
      <c r="B47" s="335"/>
      <c r="C47" s="145"/>
      <c r="D47" s="145"/>
      <c r="E47" s="145"/>
      <c r="F47" s="145"/>
      <c r="G47" s="145"/>
      <c r="H47" s="145"/>
      <c r="I47" s="145"/>
      <c r="J47" s="145"/>
      <c r="K47" s="146"/>
      <c r="L47" s="147"/>
      <c r="M47" s="148"/>
      <c r="N47" s="148"/>
      <c r="O47" s="148"/>
      <c r="P47" s="148"/>
      <c r="Q47" s="148"/>
      <c r="R47" s="172"/>
      <c r="S47" s="173"/>
      <c r="T47" s="174" t="str">
        <f t="shared" si="6"/>
        <v/>
      </c>
      <c r="U47" s="175"/>
      <c r="V47" s="175"/>
      <c r="W47" s="176"/>
      <c r="X47" s="149"/>
      <c r="Y47" s="131"/>
      <c r="Z47" s="131"/>
      <c r="AA47" s="301"/>
      <c r="AG47" s="1">
        <f t="shared" si="7"/>
        <v>0</v>
      </c>
      <c r="AL47" s="74">
        <f t="shared" si="5"/>
        <v>0</v>
      </c>
    </row>
    <row r="48" spans="2:38" ht="18.75" customHeight="1" outlineLevel="1">
      <c r="B48" s="335"/>
      <c r="C48" s="145"/>
      <c r="D48" s="145"/>
      <c r="E48" s="145"/>
      <c r="F48" s="145"/>
      <c r="G48" s="145"/>
      <c r="H48" s="145"/>
      <c r="I48" s="145"/>
      <c r="J48" s="145"/>
      <c r="K48" s="146"/>
      <c r="L48" s="147"/>
      <c r="M48" s="148"/>
      <c r="N48" s="148"/>
      <c r="O48" s="148"/>
      <c r="P48" s="148"/>
      <c r="Q48" s="148"/>
      <c r="R48" s="172"/>
      <c r="S48" s="173"/>
      <c r="T48" s="174" t="str">
        <f t="shared" si="6"/>
        <v/>
      </c>
      <c r="U48" s="175"/>
      <c r="V48" s="175"/>
      <c r="W48" s="176"/>
      <c r="X48" s="149"/>
      <c r="Y48" s="131"/>
      <c r="Z48" s="131"/>
      <c r="AA48" s="301"/>
      <c r="AG48" s="1">
        <f t="shared" si="7"/>
        <v>0</v>
      </c>
      <c r="AL48" s="74">
        <f t="shared" si="5"/>
        <v>0</v>
      </c>
    </row>
    <row r="49" spans="2:38" ht="18.75" customHeight="1" outlineLevel="1">
      <c r="B49" s="335"/>
      <c r="C49" s="145"/>
      <c r="D49" s="145"/>
      <c r="E49" s="145"/>
      <c r="F49" s="145"/>
      <c r="G49" s="145"/>
      <c r="H49" s="145"/>
      <c r="I49" s="145"/>
      <c r="J49" s="145"/>
      <c r="K49" s="146"/>
      <c r="L49" s="147"/>
      <c r="M49" s="148"/>
      <c r="N49" s="148"/>
      <c r="O49" s="148"/>
      <c r="P49" s="148"/>
      <c r="Q49" s="148"/>
      <c r="R49" s="172"/>
      <c r="S49" s="173"/>
      <c r="T49" s="174" t="str">
        <f t="shared" si="6"/>
        <v/>
      </c>
      <c r="U49" s="175"/>
      <c r="V49" s="175"/>
      <c r="W49" s="176"/>
      <c r="X49" s="149"/>
      <c r="Y49" s="131"/>
      <c r="Z49" s="131"/>
      <c r="AA49" s="301"/>
      <c r="AG49" s="1">
        <f t="shared" si="7"/>
        <v>0</v>
      </c>
      <c r="AL49" s="74">
        <f t="shared" si="5"/>
        <v>0</v>
      </c>
    </row>
    <row r="50" spans="2:38" ht="18.75" customHeight="1" outlineLevel="1">
      <c r="B50" s="335"/>
      <c r="C50" s="145"/>
      <c r="D50" s="145"/>
      <c r="E50" s="145"/>
      <c r="F50" s="145"/>
      <c r="G50" s="145"/>
      <c r="H50" s="145"/>
      <c r="I50" s="145"/>
      <c r="J50" s="145"/>
      <c r="K50" s="146"/>
      <c r="L50" s="147"/>
      <c r="M50" s="148"/>
      <c r="N50" s="148"/>
      <c r="O50" s="148"/>
      <c r="P50" s="148"/>
      <c r="Q50" s="148"/>
      <c r="R50" s="172"/>
      <c r="S50" s="173"/>
      <c r="T50" s="174" t="str">
        <f t="shared" si="6"/>
        <v/>
      </c>
      <c r="U50" s="175"/>
      <c r="V50" s="175"/>
      <c r="W50" s="176"/>
      <c r="X50" s="149"/>
      <c r="Y50" s="131"/>
      <c r="Z50" s="131"/>
      <c r="AA50" s="301"/>
      <c r="AG50" s="1">
        <f t="shared" si="7"/>
        <v>0</v>
      </c>
      <c r="AL50" s="74">
        <f t="shared" si="5"/>
        <v>0</v>
      </c>
    </row>
    <row r="51" spans="2:38" ht="18.75" customHeight="1" outlineLevel="1">
      <c r="B51" s="335"/>
      <c r="C51" s="145"/>
      <c r="D51" s="145"/>
      <c r="E51" s="145"/>
      <c r="F51" s="145"/>
      <c r="G51" s="145"/>
      <c r="H51" s="145"/>
      <c r="I51" s="145"/>
      <c r="J51" s="145"/>
      <c r="K51" s="146"/>
      <c r="L51" s="147"/>
      <c r="M51" s="148"/>
      <c r="N51" s="148"/>
      <c r="O51" s="148"/>
      <c r="P51" s="148"/>
      <c r="Q51" s="148"/>
      <c r="R51" s="172"/>
      <c r="S51" s="173"/>
      <c r="T51" s="174" t="str">
        <f t="shared" si="6"/>
        <v/>
      </c>
      <c r="U51" s="175"/>
      <c r="V51" s="175"/>
      <c r="W51" s="176"/>
      <c r="X51" s="149"/>
      <c r="Y51" s="131"/>
      <c r="Z51" s="131"/>
      <c r="AA51" s="301"/>
      <c r="AG51" s="1">
        <f t="shared" si="7"/>
        <v>0</v>
      </c>
      <c r="AL51" s="74">
        <f t="shared" si="5"/>
        <v>0</v>
      </c>
    </row>
    <row r="52" spans="2:38" ht="18.75" customHeight="1">
      <c r="B52" s="335"/>
      <c r="C52" s="145"/>
      <c r="D52" s="145"/>
      <c r="E52" s="145"/>
      <c r="F52" s="145"/>
      <c r="G52" s="145"/>
      <c r="H52" s="145"/>
      <c r="I52" s="145"/>
      <c r="J52" s="145"/>
      <c r="K52" s="146"/>
      <c r="L52" s="147"/>
      <c r="M52" s="148"/>
      <c r="N52" s="148"/>
      <c r="O52" s="148"/>
      <c r="P52" s="148"/>
      <c r="Q52" s="148"/>
      <c r="R52" s="172"/>
      <c r="S52" s="173"/>
      <c r="T52" s="174" t="str">
        <f t="shared" si="6"/>
        <v/>
      </c>
      <c r="U52" s="175"/>
      <c r="V52" s="175"/>
      <c r="W52" s="176"/>
      <c r="X52" s="149"/>
      <c r="Y52" s="131"/>
      <c r="Z52" s="131"/>
      <c r="AA52" s="301"/>
      <c r="AG52" s="1">
        <f t="shared" si="7"/>
        <v>0</v>
      </c>
      <c r="AL52" s="74">
        <f t="shared" si="5"/>
        <v>0</v>
      </c>
    </row>
    <row r="53" spans="2:38" ht="18.75" customHeight="1">
      <c r="B53" s="335"/>
      <c r="C53" s="145"/>
      <c r="D53" s="145"/>
      <c r="E53" s="145"/>
      <c r="F53" s="145"/>
      <c r="G53" s="145"/>
      <c r="H53" s="145"/>
      <c r="I53" s="145"/>
      <c r="J53" s="145"/>
      <c r="K53" s="146"/>
      <c r="L53" s="147"/>
      <c r="M53" s="148"/>
      <c r="N53" s="148"/>
      <c r="O53" s="148"/>
      <c r="P53" s="148"/>
      <c r="Q53" s="148"/>
      <c r="R53" s="172"/>
      <c r="S53" s="173"/>
      <c r="T53" s="174" t="str">
        <f t="shared" si="6"/>
        <v/>
      </c>
      <c r="U53" s="175"/>
      <c r="V53" s="175"/>
      <c r="W53" s="176"/>
      <c r="X53" s="149"/>
      <c r="Y53" s="131"/>
      <c r="Z53" s="131"/>
      <c r="AA53" s="301"/>
      <c r="AG53" s="1">
        <f t="shared" si="7"/>
        <v>0</v>
      </c>
      <c r="AL53" s="74">
        <f t="shared" si="5"/>
        <v>0</v>
      </c>
    </row>
    <row r="54" spans="2:38" ht="18.75" customHeight="1">
      <c r="B54" s="335"/>
      <c r="C54" s="145"/>
      <c r="D54" s="145"/>
      <c r="E54" s="145"/>
      <c r="F54" s="145"/>
      <c r="G54" s="145"/>
      <c r="H54" s="145"/>
      <c r="I54" s="145"/>
      <c r="J54" s="145"/>
      <c r="K54" s="146"/>
      <c r="L54" s="147"/>
      <c r="M54" s="148"/>
      <c r="N54" s="148"/>
      <c r="O54" s="148"/>
      <c r="P54" s="148"/>
      <c r="Q54" s="148"/>
      <c r="R54" s="172"/>
      <c r="S54" s="173"/>
      <c r="T54" s="174" t="str">
        <f t="shared" si="6"/>
        <v/>
      </c>
      <c r="U54" s="175"/>
      <c r="V54" s="175"/>
      <c r="W54" s="176"/>
      <c r="X54" s="149"/>
      <c r="Y54" s="131"/>
      <c r="Z54" s="131"/>
      <c r="AA54" s="301"/>
      <c r="AG54" s="1">
        <f t="shared" si="7"/>
        <v>0</v>
      </c>
      <c r="AL54" s="74">
        <f t="shared" si="5"/>
        <v>0</v>
      </c>
    </row>
    <row r="55" spans="2:38" ht="18.75" customHeight="1">
      <c r="B55" s="335"/>
      <c r="C55" s="145"/>
      <c r="D55" s="145"/>
      <c r="E55" s="145"/>
      <c r="F55" s="145"/>
      <c r="G55" s="145"/>
      <c r="H55" s="145"/>
      <c r="I55" s="145"/>
      <c r="J55" s="145"/>
      <c r="K55" s="146"/>
      <c r="L55" s="147"/>
      <c r="M55" s="148"/>
      <c r="N55" s="148"/>
      <c r="O55" s="148"/>
      <c r="P55" s="148"/>
      <c r="Q55" s="148"/>
      <c r="R55" s="172"/>
      <c r="S55" s="173"/>
      <c r="T55" s="174" t="str">
        <f t="shared" si="6"/>
        <v/>
      </c>
      <c r="U55" s="175"/>
      <c r="V55" s="175"/>
      <c r="W55" s="176"/>
      <c r="X55" s="149"/>
      <c r="Y55" s="131"/>
      <c r="Z55" s="131"/>
      <c r="AA55" s="301"/>
      <c r="AG55" s="1">
        <f t="shared" si="7"/>
        <v>0</v>
      </c>
      <c r="AL55" s="74">
        <f t="shared" si="5"/>
        <v>0</v>
      </c>
    </row>
    <row r="56" spans="2:38" ht="18.75" customHeight="1">
      <c r="B56" s="335"/>
      <c r="C56" s="145"/>
      <c r="D56" s="145"/>
      <c r="E56" s="145"/>
      <c r="F56" s="145"/>
      <c r="G56" s="145"/>
      <c r="H56" s="145"/>
      <c r="I56" s="145"/>
      <c r="J56" s="145"/>
      <c r="K56" s="146"/>
      <c r="L56" s="147"/>
      <c r="M56" s="148"/>
      <c r="N56" s="148"/>
      <c r="O56" s="148"/>
      <c r="P56" s="148"/>
      <c r="Q56" s="148"/>
      <c r="R56" s="172"/>
      <c r="S56" s="173"/>
      <c r="T56" s="174" t="str">
        <f t="shared" si="6"/>
        <v/>
      </c>
      <c r="U56" s="175"/>
      <c r="V56" s="175"/>
      <c r="W56" s="176"/>
      <c r="X56" s="149"/>
      <c r="Y56" s="131"/>
      <c r="Z56" s="131"/>
      <c r="AA56" s="301"/>
      <c r="AG56" s="1">
        <f t="shared" si="7"/>
        <v>0</v>
      </c>
      <c r="AL56" s="74">
        <f t="shared" si="5"/>
        <v>0</v>
      </c>
    </row>
    <row r="57" spans="2:38" ht="18.75" customHeight="1">
      <c r="B57" s="335"/>
      <c r="C57" s="145"/>
      <c r="D57" s="145"/>
      <c r="E57" s="145"/>
      <c r="F57" s="145"/>
      <c r="G57" s="145"/>
      <c r="H57" s="145"/>
      <c r="I57" s="145"/>
      <c r="J57" s="145"/>
      <c r="K57" s="146"/>
      <c r="L57" s="147"/>
      <c r="M57" s="148"/>
      <c r="N57" s="148"/>
      <c r="O57" s="148"/>
      <c r="P57" s="148"/>
      <c r="Q57" s="148"/>
      <c r="R57" s="172"/>
      <c r="S57" s="173"/>
      <c r="T57" s="174" t="str">
        <f t="shared" si="6"/>
        <v/>
      </c>
      <c r="U57" s="175"/>
      <c r="V57" s="175"/>
      <c r="W57" s="176"/>
      <c r="X57" s="149"/>
      <c r="Y57" s="131"/>
      <c r="Z57" s="131"/>
      <c r="AA57" s="301"/>
      <c r="AG57" s="1">
        <f t="shared" si="7"/>
        <v>0</v>
      </c>
      <c r="AL57" s="74">
        <f t="shared" si="5"/>
        <v>0</v>
      </c>
    </row>
    <row r="58" spans="2:38" ht="18.75" customHeight="1">
      <c r="B58" s="335"/>
      <c r="C58" s="145"/>
      <c r="D58" s="145"/>
      <c r="E58" s="145"/>
      <c r="F58" s="145"/>
      <c r="G58" s="145"/>
      <c r="H58" s="145"/>
      <c r="I58" s="145"/>
      <c r="J58" s="145"/>
      <c r="K58" s="146"/>
      <c r="L58" s="147"/>
      <c r="M58" s="148"/>
      <c r="N58" s="148"/>
      <c r="O58" s="148"/>
      <c r="P58" s="148"/>
      <c r="Q58" s="148"/>
      <c r="R58" s="172"/>
      <c r="S58" s="173"/>
      <c r="T58" s="174" t="str">
        <f t="shared" si="6"/>
        <v/>
      </c>
      <c r="U58" s="175"/>
      <c r="V58" s="175"/>
      <c r="W58" s="176"/>
      <c r="X58" s="149"/>
      <c r="Y58" s="131"/>
      <c r="Z58" s="131"/>
      <c r="AA58" s="301"/>
      <c r="AG58" s="1">
        <f t="shared" si="7"/>
        <v>0</v>
      </c>
      <c r="AL58" s="74">
        <f t="shared" si="5"/>
        <v>0</v>
      </c>
    </row>
    <row r="59" spans="2:38" ht="18.75" customHeight="1">
      <c r="B59" s="335"/>
      <c r="C59" s="145"/>
      <c r="D59" s="145"/>
      <c r="E59" s="145"/>
      <c r="F59" s="145"/>
      <c r="G59" s="145"/>
      <c r="H59" s="145"/>
      <c r="I59" s="145"/>
      <c r="J59" s="145"/>
      <c r="K59" s="146"/>
      <c r="L59" s="147"/>
      <c r="M59" s="148"/>
      <c r="N59" s="148"/>
      <c r="O59" s="148"/>
      <c r="P59" s="148"/>
      <c r="Q59" s="148"/>
      <c r="R59" s="172"/>
      <c r="S59" s="173"/>
      <c r="T59" s="174" t="str">
        <f t="shared" si="6"/>
        <v/>
      </c>
      <c r="U59" s="175"/>
      <c r="V59" s="175"/>
      <c r="W59" s="176"/>
      <c r="X59" s="149"/>
      <c r="Y59" s="131"/>
      <c r="Z59" s="131"/>
      <c r="AA59" s="301"/>
      <c r="AG59" s="1">
        <f t="shared" si="7"/>
        <v>0</v>
      </c>
      <c r="AL59" s="74">
        <f t="shared" si="5"/>
        <v>0</v>
      </c>
    </row>
    <row r="60" spans="2:38" ht="18.75" customHeight="1">
      <c r="B60" s="335"/>
      <c r="C60" s="145"/>
      <c r="D60" s="145"/>
      <c r="E60" s="145"/>
      <c r="F60" s="145"/>
      <c r="G60" s="145"/>
      <c r="H60" s="145"/>
      <c r="I60" s="145"/>
      <c r="J60" s="145"/>
      <c r="K60" s="146"/>
      <c r="L60" s="147"/>
      <c r="M60" s="148"/>
      <c r="N60" s="148"/>
      <c r="O60" s="148"/>
      <c r="P60" s="148"/>
      <c r="Q60" s="148"/>
      <c r="R60" s="172"/>
      <c r="S60" s="173"/>
      <c r="T60" s="174" t="str">
        <f t="shared" si="6"/>
        <v/>
      </c>
      <c r="U60" s="175"/>
      <c r="V60" s="175"/>
      <c r="W60" s="176"/>
      <c r="X60" s="149"/>
      <c r="Y60" s="131"/>
      <c r="Z60" s="131"/>
      <c r="AA60" s="301"/>
      <c r="AG60" s="1">
        <f t="shared" si="7"/>
        <v>0</v>
      </c>
      <c r="AL60" s="74">
        <f t="shared" si="5"/>
        <v>0</v>
      </c>
    </row>
    <row r="61" spans="2:38" ht="18.75" customHeight="1">
      <c r="B61" s="335"/>
      <c r="C61" s="145"/>
      <c r="D61" s="145"/>
      <c r="E61" s="145"/>
      <c r="F61" s="145"/>
      <c r="G61" s="145"/>
      <c r="H61" s="145"/>
      <c r="I61" s="145"/>
      <c r="J61" s="145"/>
      <c r="K61" s="146"/>
      <c r="L61" s="147"/>
      <c r="M61" s="148"/>
      <c r="N61" s="148"/>
      <c r="O61" s="148"/>
      <c r="P61" s="148"/>
      <c r="Q61" s="148"/>
      <c r="R61" s="172"/>
      <c r="S61" s="173"/>
      <c r="T61" s="174" t="str">
        <f t="shared" si="6"/>
        <v/>
      </c>
      <c r="U61" s="175"/>
      <c r="V61" s="175"/>
      <c r="W61" s="176"/>
      <c r="X61" s="149"/>
      <c r="Y61" s="131"/>
      <c r="Z61" s="131"/>
      <c r="AA61" s="301"/>
      <c r="AG61" s="1">
        <f t="shared" si="7"/>
        <v>0</v>
      </c>
      <c r="AL61" s="74">
        <f t="shared" si="5"/>
        <v>0</v>
      </c>
    </row>
    <row r="62" spans="2:38" ht="18.75" customHeight="1" thickBot="1">
      <c r="B62" s="344" t="s">
        <v>129</v>
      </c>
      <c r="C62" s="345"/>
      <c r="D62" s="345"/>
      <c r="E62" s="345"/>
      <c r="F62" s="345"/>
      <c r="G62" s="345"/>
      <c r="H62" s="345"/>
      <c r="I62" s="345"/>
      <c r="J62" s="345"/>
      <c r="K62" s="345"/>
      <c r="L62" s="345"/>
      <c r="M62" s="345"/>
      <c r="N62" s="345"/>
      <c r="O62" s="345"/>
      <c r="P62" s="345"/>
      <c r="Q62" s="345"/>
      <c r="R62" s="345"/>
      <c r="S62" s="346"/>
      <c r="T62" s="347">
        <f>SUM(T38:W61)</f>
        <v>115</v>
      </c>
      <c r="U62" s="348"/>
      <c r="V62" s="348"/>
      <c r="W62" s="349"/>
      <c r="X62" s="350"/>
      <c r="Y62" s="351"/>
      <c r="Z62" s="351"/>
      <c r="AA62" s="352"/>
      <c r="AG62" s="1">
        <f t="shared" si="7"/>
        <v>2</v>
      </c>
      <c r="AL62" s="74">
        <f t="shared" si="5"/>
        <v>0</v>
      </c>
    </row>
    <row r="63" spans="2:38" ht="18.75" customHeight="1" outlineLevel="1">
      <c r="B63" s="353"/>
      <c r="C63" s="354"/>
      <c r="D63" s="354"/>
      <c r="E63" s="354"/>
      <c r="F63" s="354"/>
      <c r="G63" s="354"/>
      <c r="H63" s="354"/>
      <c r="I63" s="354"/>
      <c r="J63" s="354"/>
      <c r="K63" s="355"/>
      <c r="L63" s="356"/>
      <c r="M63" s="197"/>
      <c r="N63" s="197"/>
      <c r="O63" s="197"/>
      <c r="P63" s="197"/>
      <c r="Q63" s="197"/>
      <c r="R63" s="357"/>
      <c r="S63" s="358"/>
      <c r="T63" s="357">
        <f t="shared" ref="T63" si="8">AL63</f>
        <v>0</v>
      </c>
      <c r="U63" s="359"/>
      <c r="V63" s="359"/>
      <c r="W63" s="358"/>
      <c r="X63" s="341"/>
      <c r="Y63" s="342"/>
      <c r="Z63" s="342"/>
      <c r="AA63" s="343"/>
      <c r="AL63" s="74">
        <f t="shared" si="5"/>
        <v>0</v>
      </c>
    </row>
    <row r="64" spans="2:38" ht="21.75" customHeight="1">
      <c r="B64" s="196" t="s">
        <v>36</v>
      </c>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35"/>
      <c r="AL64" s="76">
        <f t="shared" si="5"/>
        <v>0</v>
      </c>
    </row>
    <row r="65" spans="2:38" ht="24.75" customHeight="1" thickBot="1">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8" t="str">
        <f>IF(AI66="","",AG66&amp;"/"&amp;$AJ$36&amp;"枚目")</f>
        <v/>
      </c>
      <c r="AB65" s="35"/>
      <c r="AL65" s="62">
        <f t="shared" si="5"/>
        <v>0</v>
      </c>
    </row>
    <row r="66" spans="2:38" ht="18.75" customHeight="1" thickBot="1">
      <c r="B66" s="130" t="s">
        <v>2</v>
      </c>
      <c r="C66" s="131"/>
      <c r="D66" s="131"/>
      <c r="E66" s="131"/>
      <c r="F66" s="131"/>
      <c r="G66" s="131"/>
      <c r="H66" s="131"/>
      <c r="I66" s="131"/>
      <c r="J66" s="131"/>
      <c r="K66" s="178"/>
      <c r="L66" s="148" t="s">
        <v>63</v>
      </c>
      <c r="M66" s="148"/>
      <c r="N66" s="148" t="s">
        <v>39</v>
      </c>
      <c r="O66" s="148"/>
      <c r="P66" s="148" t="s">
        <v>38</v>
      </c>
      <c r="Q66" s="148"/>
      <c r="R66" s="148" t="s">
        <v>3</v>
      </c>
      <c r="S66" s="148"/>
      <c r="T66" s="148" t="s">
        <v>68</v>
      </c>
      <c r="U66" s="148"/>
      <c r="V66" s="148"/>
      <c r="W66" s="148"/>
      <c r="X66" s="149" t="s">
        <v>40</v>
      </c>
      <c r="Y66" s="131"/>
      <c r="Z66" s="131"/>
      <c r="AA66" s="132"/>
      <c r="AG66" s="54" t="str">
        <f>IF((SUM(AG67:AG93)&gt;=1),2,"")</f>
        <v/>
      </c>
      <c r="AH66" s="1" t="s">
        <v>80</v>
      </c>
      <c r="AI66" s="1" t="str">
        <f>IF(AG66="","","内訳有")</f>
        <v/>
      </c>
      <c r="AL66" s="1" t="s">
        <v>82</v>
      </c>
    </row>
    <row r="67" spans="2:38" ht="18.75" hidden="1" customHeight="1" outlineLevel="1">
      <c r="B67" s="144"/>
      <c r="C67" s="145"/>
      <c r="D67" s="145"/>
      <c r="E67" s="145"/>
      <c r="F67" s="145"/>
      <c r="G67" s="145"/>
      <c r="H67" s="145"/>
      <c r="I67" s="145"/>
      <c r="J67" s="145"/>
      <c r="K67" s="146"/>
      <c r="L67" s="147"/>
      <c r="M67" s="148"/>
      <c r="N67" s="182"/>
      <c r="O67" s="182"/>
      <c r="P67" s="148"/>
      <c r="Q67" s="148"/>
      <c r="R67" s="172"/>
      <c r="S67" s="173"/>
      <c r="T67" s="172">
        <f>AL67</f>
        <v>0</v>
      </c>
      <c r="U67" s="360"/>
      <c r="V67" s="360"/>
      <c r="W67" s="173"/>
      <c r="X67" s="149"/>
      <c r="Y67" s="131"/>
      <c r="Z67" s="131"/>
      <c r="AA67" s="132"/>
      <c r="AG67" s="47"/>
      <c r="AL67" s="74">
        <f>IF($AD$8=$AJ$7,ROUND((N67*R67),0),IF($AD$8=$AJ$8,ROUNDDOWN((N67*R67),0),IF($AD$8=$AJ$9,ROUNDUP((N67*R67),0),"")))</f>
        <v>0</v>
      </c>
    </row>
    <row r="68" spans="2:38" ht="18.75" customHeight="1" collapsed="1">
      <c r="B68" s="144"/>
      <c r="C68" s="145"/>
      <c r="D68" s="145"/>
      <c r="E68" s="145"/>
      <c r="F68" s="145"/>
      <c r="G68" s="145"/>
      <c r="H68" s="145"/>
      <c r="I68" s="145"/>
      <c r="J68" s="145"/>
      <c r="K68" s="146"/>
      <c r="L68" s="147"/>
      <c r="M68" s="148"/>
      <c r="N68" s="150"/>
      <c r="O68" s="150"/>
      <c r="P68" s="148"/>
      <c r="Q68" s="148"/>
      <c r="R68" s="172"/>
      <c r="S68" s="173"/>
      <c r="T68" s="174" t="str">
        <f>IF(B68="","",AL68)</f>
        <v/>
      </c>
      <c r="U68" s="175"/>
      <c r="V68" s="175"/>
      <c r="W68" s="176"/>
      <c r="X68" s="149"/>
      <c r="Y68" s="131"/>
      <c r="Z68" s="131"/>
      <c r="AA68" s="132"/>
      <c r="AG68" s="1">
        <f>26-COUNTBLANK(B68:AA68)</f>
        <v>0</v>
      </c>
      <c r="AL68" s="74">
        <f t="shared" ref="AL68:AL93" si="9">IF($AD$8=$AJ$7,ROUND((N68*R68),0),IF($AD$8=$AJ$8,ROUNDDOWN((N68*R68),0),IF($AD$8=$AJ$9,ROUNDUP((N68*R68),0),"")))</f>
        <v>0</v>
      </c>
    </row>
    <row r="69" spans="2:38" ht="18.75" customHeight="1">
      <c r="B69" s="144"/>
      <c r="C69" s="145"/>
      <c r="D69" s="145"/>
      <c r="E69" s="145"/>
      <c r="F69" s="145"/>
      <c r="G69" s="145"/>
      <c r="H69" s="145"/>
      <c r="I69" s="145"/>
      <c r="J69" s="145"/>
      <c r="K69" s="146"/>
      <c r="L69" s="147"/>
      <c r="M69" s="148"/>
      <c r="N69" s="148"/>
      <c r="O69" s="148"/>
      <c r="P69" s="148"/>
      <c r="Q69" s="148"/>
      <c r="R69" s="172"/>
      <c r="S69" s="173"/>
      <c r="T69" s="174" t="str">
        <f t="shared" ref="T69:T92" si="10">IF(B69="","",AL69)</f>
        <v/>
      </c>
      <c r="U69" s="175"/>
      <c r="V69" s="175"/>
      <c r="W69" s="176"/>
      <c r="X69" s="149"/>
      <c r="Y69" s="131"/>
      <c r="Z69" s="131"/>
      <c r="AA69" s="132"/>
      <c r="AG69" s="1">
        <f t="shared" ref="AG69:AG92" si="11">26-COUNTBLANK(B69:AA69)</f>
        <v>0</v>
      </c>
      <c r="AL69" s="74">
        <f t="shared" si="9"/>
        <v>0</v>
      </c>
    </row>
    <row r="70" spans="2:38" ht="18.75" customHeight="1">
      <c r="B70" s="144"/>
      <c r="C70" s="145"/>
      <c r="D70" s="145"/>
      <c r="E70" s="145"/>
      <c r="F70" s="145"/>
      <c r="G70" s="145"/>
      <c r="H70" s="145"/>
      <c r="I70" s="145"/>
      <c r="J70" s="145"/>
      <c r="K70" s="146"/>
      <c r="L70" s="147"/>
      <c r="M70" s="148"/>
      <c r="N70" s="148"/>
      <c r="O70" s="148"/>
      <c r="P70" s="148"/>
      <c r="Q70" s="148"/>
      <c r="R70" s="172"/>
      <c r="S70" s="173"/>
      <c r="T70" s="174" t="str">
        <f t="shared" si="10"/>
        <v/>
      </c>
      <c r="U70" s="175"/>
      <c r="V70" s="175"/>
      <c r="W70" s="176"/>
      <c r="X70" s="149"/>
      <c r="Y70" s="131"/>
      <c r="Z70" s="131"/>
      <c r="AA70" s="132"/>
      <c r="AG70" s="1">
        <f t="shared" si="11"/>
        <v>0</v>
      </c>
      <c r="AL70" s="74">
        <f t="shared" si="9"/>
        <v>0</v>
      </c>
    </row>
    <row r="71" spans="2:38" ht="18.75" customHeight="1">
      <c r="B71" s="144"/>
      <c r="C71" s="145"/>
      <c r="D71" s="145"/>
      <c r="E71" s="145"/>
      <c r="F71" s="145"/>
      <c r="G71" s="145"/>
      <c r="H71" s="145"/>
      <c r="I71" s="145"/>
      <c r="J71" s="145"/>
      <c r="K71" s="146"/>
      <c r="L71" s="147"/>
      <c r="M71" s="148"/>
      <c r="N71" s="148"/>
      <c r="O71" s="148"/>
      <c r="P71" s="148"/>
      <c r="Q71" s="148"/>
      <c r="R71" s="172"/>
      <c r="S71" s="173"/>
      <c r="T71" s="174" t="str">
        <f t="shared" si="10"/>
        <v/>
      </c>
      <c r="U71" s="175"/>
      <c r="V71" s="175"/>
      <c r="W71" s="176"/>
      <c r="X71" s="149"/>
      <c r="Y71" s="131"/>
      <c r="Z71" s="131"/>
      <c r="AA71" s="132"/>
      <c r="AG71" s="1">
        <f t="shared" si="11"/>
        <v>0</v>
      </c>
      <c r="AL71" s="74">
        <f t="shared" si="9"/>
        <v>0</v>
      </c>
    </row>
    <row r="72" spans="2:38" ht="18.75" customHeight="1">
      <c r="B72" s="144"/>
      <c r="C72" s="145"/>
      <c r="D72" s="145"/>
      <c r="E72" s="145"/>
      <c r="F72" s="145"/>
      <c r="G72" s="145"/>
      <c r="H72" s="145"/>
      <c r="I72" s="145"/>
      <c r="J72" s="145"/>
      <c r="K72" s="146"/>
      <c r="L72" s="147"/>
      <c r="M72" s="148"/>
      <c r="N72" s="148"/>
      <c r="O72" s="148"/>
      <c r="P72" s="148"/>
      <c r="Q72" s="148"/>
      <c r="R72" s="172"/>
      <c r="S72" s="173"/>
      <c r="T72" s="174" t="str">
        <f t="shared" si="10"/>
        <v/>
      </c>
      <c r="U72" s="175"/>
      <c r="V72" s="175"/>
      <c r="W72" s="176"/>
      <c r="X72" s="149"/>
      <c r="Y72" s="131"/>
      <c r="Z72" s="131"/>
      <c r="AA72" s="132"/>
      <c r="AG72" s="1">
        <f t="shared" si="11"/>
        <v>0</v>
      </c>
      <c r="AL72" s="74">
        <f t="shared" si="9"/>
        <v>0</v>
      </c>
    </row>
    <row r="73" spans="2:38" ht="18.75" customHeight="1">
      <c r="B73" s="144"/>
      <c r="C73" s="145"/>
      <c r="D73" s="145"/>
      <c r="E73" s="145"/>
      <c r="F73" s="145"/>
      <c r="G73" s="145"/>
      <c r="H73" s="145"/>
      <c r="I73" s="145"/>
      <c r="J73" s="145"/>
      <c r="K73" s="146"/>
      <c r="L73" s="147"/>
      <c r="M73" s="148"/>
      <c r="N73" s="148"/>
      <c r="O73" s="148"/>
      <c r="P73" s="148"/>
      <c r="Q73" s="148"/>
      <c r="R73" s="172"/>
      <c r="S73" s="173"/>
      <c r="T73" s="174" t="str">
        <f t="shared" si="10"/>
        <v/>
      </c>
      <c r="U73" s="175"/>
      <c r="V73" s="175"/>
      <c r="W73" s="176"/>
      <c r="X73" s="149"/>
      <c r="Y73" s="131"/>
      <c r="Z73" s="131"/>
      <c r="AA73" s="132"/>
      <c r="AG73" s="1">
        <f t="shared" si="11"/>
        <v>0</v>
      </c>
      <c r="AL73" s="74">
        <f t="shared" si="9"/>
        <v>0</v>
      </c>
    </row>
    <row r="74" spans="2:38" ht="18.75" customHeight="1">
      <c r="B74" s="144"/>
      <c r="C74" s="145"/>
      <c r="D74" s="145"/>
      <c r="E74" s="145"/>
      <c r="F74" s="145"/>
      <c r="G74" s="145"/>
      <c r="H74" s="145"/>
      <c r="I74" s="145"/>
      <c r="J74" s="145"/>
      <c r="K74" s="146"/>
      <c r="L74" s="147"/>
      <c r="M74" s="148"/>
      <c r="N74" s="148"/>
      <c r="O74" s="148"/>
      <c r="P74" s="148"/>
      <c r="Q74" s="148"/>
      <c r="R74" s="172"/>
      <c r="S74" s="173"/>
      <c r="T74" s="174" t="str">
        <f t="shared" si="10"/>
        <v/>
      </c>
      <c r="U74" s="175"/>
      <c r="V74" s="175"/>
      <c r="W74" s="176"/>
      <c r="X74" s="149"/>
      <c r="Y74" s="131"/>
      <c r="Z74" s="131"/>
      <c r="AA74" s="132"/>
      <c r="AG74" s="1">
        <f t="shared" si="11"/>
        <v>0</v>
      </c>
      <c r="AL74" s="74">
        <f t="shared" si="9"/>
        <v>0</v>
      </c>
    </row>
    <row r="75" spans="2:38" ht="18.75" customHeight="1">
      <c r="B75" s="144"/>
      <c r="C75" s="145"/>
      <c r="D75" s="145"/>
      <c r="E75" s="145"/>
      <c r="F75" s="145"/>
      <c r="G75" s="145"/>
      <c r="H75" s="145"/>
      <c r="I75" s="145"/>
      <c r="J75" s="145"/>
      <c r="K75" s="146"/>
      <c r="L75" s="147"/>
      <c r="M75" s="148"/>
      <c r="N75" s="148"/>
      <c r="O75" s="148"/>
      <c r="P75" s="148"/>
      <c r="Q75" s="148"/>
      <c r="R75" s="172"/>
      <c r="S75" s="173"/>
      <c r="T75" s="174" t="str">
        <f t="shared" si="10"/>
        <v/>
      </c>
      <c r="U75" s="175"/>
      <c r="V75" s="175"/>
      <c r="W75" s="176"/>
      <c r="X75" s="149"/>
      <c r="Y75" s="131"/>
      <c r="Z75" s="131"/>
      <c r="AA75" s="132"/>
      <c r="AG75" s="1">
        <f t="shared" si="11"/>
        <v>0</v>
      </c>
      <c r="AL75" s="74">
        <f t="shared" si="9"/>
        <v>0</v>
      </c>
    </row>
    <row r="76" spans="2:38" ht="18.75" customHeight="1">
      <c r="B76" s="144"/>
      <c r="C76" s="145"/>
      <c r="D76" s="145"/>
      <c r="E76" s="145"/>
      <c r="F76" s="145"/>
      <c r="G76" s="145"/>
      <c r="H76" s="145"/>
      <c r="I76" s="145"/>
      <c r="J76" s="145"/>
      <c r="K76" s="146"/>
      <c r="L76" s="147"/>
      <c r="M76" s="148"/>
      <c r="N76" s="148"/>
      <c r="O76" s="148"/>
      <c r="P76" s="148"/>
      <c r="Q76" s="148"/>
      <c r="R76" s="172"/>
      <c r="S76" s="173"/>
      <c r="T76" s="174" t="str">
        <f t="shared" si="10"/>
        <v/>
      </c>
      <c r="U76" s="175"/>
      <c r="V76" s="175"/>
      <c r="W76" s="176"/>
      <c r="X76" s="149"/>
      <c r="Y76" s="131"/>
      <c r="Z76" s="131"/>
      <c r="AA76" s="132"/>
      <c r="AG76" s="1">
        <f t="shared" si="11"/>
        <v>0</v>
      </c>
      <c r="AL76" s="74">
        <f t="shared" si="9"/>
        <v>0</v>
      </c>
    </row>
    <row r="77" spans="2:38" ht="18.75" customHeight="1">
      <c r="B77" s="144"/>
      <c r="C77" s="145"/>
      <c r="D77" s="145"/>
      <c r="E77" s="145"/>
      <c r="F77" s="145"/>
      <c r="G77" s="145"/>
      <c r="H77" s="145"/>
      <c r="I77" s="145"/>
      <c r="J77" s="145"/>
      <c r="K77" s="146"/>
      <c r="L77" s="147"/>
      <c r="M77" s="148"/>
      <c r="N77" s="148"/>
      <c r="O77" s="148"/>
      <c r="P77" s="148"/>
      <c r="Q77" s="148"/>
      <c r="R77" s="172"/>
      <c r="S77" s="173"/>
      <c r="T77" s="174" t="str">
        <f t="shared" si="10"/>
        <v/>
      </c>
      <c r="U77" s="175"/>
      <c r="V77" s="175"/>
      <c r="W77" s="176"/>
      <c r="X77" s="149"/>
      <c r="Y77" s="131"/>
      <c r="Z77" s="131"/>
      <c r="AA77" s="132"/>
      <c r="AG77" s="1">
        <f t="shared" si="11"/>
        <v>0</v>
      </c>
      <c r="AL77" s="74">
        <f t="shared" si="9"/>
        <v>0</v>
      </c>
    </row>
    <row r="78" spans="2:38" ht="18.75" customHeight="1">
      <c r="B78" s="144"/>
      <c r="C78" s="145"/>
      <c r="D78" s="145"/>
      <c r="E78" s="145"/>
      <c r="F78" s="145"/>
      <c r="G78" s="145"/>
      <c r="H78" s="145"/>
      <c r="I78" s="145"/>
      <c r="J78" s="145"/>
      <c r="K78" s="146"/>
      <c r="L78" s="147"/>
      <c r="M78" s="148"/>
      <c r="N78" s="148"/>
      <c r="O78" s="148"/>
      <c r="P78" s="148"/>
      <c r="Q78" s="148"/>
      <c r="R78" s="172"/>
      <c r="S78" s="173"/>
      <c r="T78" s="174" t="str">
        <f t="shared" si="10"/>
        <v/>
      </c>
      <c r="U78" s="175"/>
      <c r="V78" s="175"/>
      <c r="W78" s="176"/>
      <c r="X78" s="149"/>
      <c r="Y78" s="131"/>
      <c r="Z78" s="131"/>
      <c r="AA78" s="132"/>
      <c r="AG78" s="1">
        <f t="shared" si="11"/>
        <v>0</v>
      </c>
      <c r="AL78" s="74">
        <f t="shared" si="9"/>
        <v>0</v>
      </c>
    </row>
    <row r="79" spans="2:38" ht="18.75" customHeight="1">
      <c r="B79" s="144"/>
      <c r="C79" s="145"/>
      <c r="D79" s="145"/>
      <c r="E79" s="145"/>
      <c r="F79" s="145"/>
      <c r="G79" s="145"/>
      <c r="H79" s="145"/>
      <c r="I79" s="145"/>
      <c r="J79" s="145"/>
      <c r="K79" s="146"/>
      <c r="L79" s="147"/>
      <c r="M79" s="148"/>
      <c r="N79" s="148"/>
      <c r="O79" s="148"/>
      <c r="P79" s="148"/>
      <c r="Q79" s="148"/>
      <c r="R79" s="172"/>
      <c r="S79" s="173"/>
      <c r="T79" s="174" t="str">
        <f t="shared" si="10"/>
        <v/>
      </c>
      <c r="U79" s="175"/>
      <c r="V79" s="175"/>
      <c r="W79" s="176"/>
      <c r="X79" s="149"/>
      <c r="Y79" s="131"/>
      <c r="Z79" s="131"/>
      <c r="AA79" s="132"/>
      <c r="AG79" s="1">
        <f t="shared" si="11"/>
        <v>0</v>
      </c>
      <c r="AL79" s="74">
        <f t="shared" si="9"/>
        <v>0</v>
      </c>
    </row>
    <row r="80" spans="2:38" ht="18.75" customHeight="1">
      <c r="B80" s="144"/>
      <c r="C80" s="145"/>
      <c r="D80" s="145"/>
      <c r="E80" s="145"/>
      <c r="F80" s="145"/>
      <c r="G80" s="145"/>
      <c r="H80" s="145"/>
      <c r="I80" s="145"/>
      <c r="J80" s="145"/>
      <c r="K80" s="146"/>
      <c r="L80" s="147"/>
      <c r="M80" s="148"/>
      <c r="N80" s="148"/>
      <c r="O80" s="148"/>
      <c r="P80" s="148"/>
      <c r="Q80" s="148"/>
      <c r="R80" s="172"/>
      <c r="S80" s="173"/>
      <c r="T80" s="174" t="str">
        <f t="shared" si="10"/>
        <v/>
      </c>
      <c r="U80" s="175"/>
      <c r="V80" s="175"/>
      <c r="W80" s="176"/>
      <c r="X80" s="149"/>
      <c r="Y80" s="131"/>
      <c r="Z80" s="131"/>
      <c r="AA80" s="132"/>
      <c r="AG80" s="1">
        <f t="shared" si="11"/>
        <v>0</v>
      </c>
      <c r="AL80" s="74">
        <f t="shared" si="9"/>
        <v>0</v>
      </c>
    </row>
    <row r="81" spans="2:38" ht="18.75" customHeight="1">
      <c r="B81" s="144"/>
      <c r="C81" s="145"/>
      <c r="D81" s="145"/>
      <c r="E81" s="145"/>
      <c r="F81" s="145"/>
      <c r="G81" s="145"/>
      <c r="H81" s="145"/>
      <c r="I81" s="145"/>
      <c r="J81" s="145"/>
      <c r="K81" s="146"/>
      <c r="L81" s="147"/>
      <c r="M81" s="148"/>
      <c r="N81" s="148"/>
      <c r="O81" s="148"/>
      <c r="P81" s="148"/>
      <c r="Q81" s="148"/>
      <c r="R81" s="172"/>
      <c r="S81" s="173"/>
      <c r="T81" s="174" t="str">
        <f t="shared" si="10"/>
        <v/>
      </c>
      <c r="U81" s="175"/>
      <c r="V81" s="175"/>
      <c r="W81" s="176"/>
      <c r="X81" s="149"/>
      <c r="Y81" s="131"/>
      <c r="Z81" s="131"/>
      <c r="AA81" s="132"/>
      <c r="AG81" s="1">
        <f t="shared" si="11"/>
        <v>0</v>
      </c>
      <c r="AL81" s="74">
        <f t="shared" si="9"/>
        <v>0</v>
      </c>
    </row>
    <row r="82" spans="2:38" ht="18.75" customHeight="1">
      <c r="B82" s="144"/>
      <c r="C82" s="145"/>
      <c r="D82" s="145"/>
      <c r="E82" s="145"/>
      <c r="F82" s="145"/>
      <c r="G82" s="145"/>
      <c r="H82" s="145"/>
      <c r="I82" s="145"/>
      <c r="J82" s="145"/>
      <c r="K82" s="146"/>
      <c r="L82" s="147"/>
      <c r="M82" s="148"/>
      <c r="N82" s="148"/>
      <c r="O82" s="148"/>
      <c r="P82" s="148"/>
      <c r="Q82" s="148"/>
      <c r="R82" s="172"/>
      <c r="S82" s="173"/>
      <c r="T82" s="174" t="str">
        <f t="shared" si="10"/>
        <v/>
      </c>
      <c r="U82" s="175"/>
      <c r="V82" s="175"/>
      <c r="W82" s="176"/>
      <c r="X82" s="149"/>
      <c r="Y82" s="131"/>
      <c r="Z82" s="131"/>
      <c r="AA82" s="132"/>
      <c r="AG82" s="1">
        <f t="shared" si="11"/>
        <v>0</v>
      </c>
      <c r="AL82" s="74">
        <f t="shared" si="9"/>
        <v>0</v>
      </c>
    </row>
    <row r="83" spans="2:38" ht="18.75" customHeight="1">
      <c r="B83" s="144"/>
      <c r="C83" s="145"/>
      <c r="D83" s="145"/>
      <c r="E83" s="145"/>
      <c r="F83" s="145"/>
      <c r="G83" s="145"/>
      <c r="H83" s="145"/>
      <c r="I83" s="145"/>
      <c r="J83" s="145"/>
      <c r="K83" s="146"/>
      <c r="L83" s="147"/>
      <c r="M83" s="148"/>
      <c r="N83" s="148"/>
      <c r="O83" s="148"/>
      <c r="P83" s="148"/>
      <c r="Q83" s="148"/>
      <c r="R83" s="172"/>
      <c r="S83" s="173"/>
      <c r="T83" s="174" t="str">
        <f t="shared" si="10"/>
        <v/>
      </c>
      <c r="U83" s="175"/>
      <c r="V83" s="175"/>
      <c r="W83" s="176"/>
      <c r="X83" s="149"/>
      <c r="Y83" s="131"/>
      <c r="Z83" s="131"/>
      <c r="AA83" s="132"/>
      <c r="AG83" s="1">
        <f t="shared" si="11"/>
        <v>0</v>
      </c>
      <c r="AL83" s="74">
        <f t="shared" si="9"/>
        <v>0</v>
      </c>
    </row>
    <row r="84" spans="2:38" ht="18.75" customHeight="1">
      <c r="B84" s="144"/>
      <c r="C84" s="145"/>
      <c r="D84" s="145"/>
      <c r="E84" s="145"/>
      <c r="F84" s="145"/>
      <c r="G84" s="145"/>
      <c r="H84" s="145"/>
      <c r="I84" s="145"/>
      <c r="J84" s="145"/>
      <c r="K84" s="146"/>
      <c r="L84" s="147"/>
      <c r="M84" s="148"/>
      <c r="N84" s="148"/>
      <c r="O84" s="148"/>
      <c r="P84" s="148"/>
      <c r="Q84" s="148"/>
      <c r="R84" s="172"/>
      <c r="S84" s="173"/>
      <c r="T84" s="174" t="str">
        <f t="shared" si="10"/>
        <v/>
      </c>
      <c r="U84" s="175"/>
      <c r="V84" s="175"/>
      <c r="W84" s="176"/>
      <c r="X84" s="149"/>
      <c r="Y84" s="131"/>
      <c r="Z84" s="131"/>
      <c r="AA84" s="132"/>
      <c r="AG84" s="1">
        <f t="shared" si="11"/>
        <v>0</v>
      </c>
      <c r="AL84" s="74">
        <f t="shared" si="9"/>
        <v>0</v>
      </c>
    </row>
    <row r="85" spans="2:38" ht="18.75" customHeight="1">
      <c r="B85" s="144"/>
      <c r="C85" s="145"/>
      <c r="D85" s="145"/>
      <c r="E85" s="145"/>
      <c r="F85" s="145"/>
      <c r="G85" s="145"/>
      <c r="H85" s="145"/>
      <c r="I85" s="145"/>
      <c r="J85" s="145"/>
      <c r="K85" s="146"/>
      <c r="L85" s="147"/>
      <c r="M85" s="148"/>
      <c r="N85" s="148"/>
      <c r="O85" s="148"/>
      <c r="P85" s="148"/>
      <c r="Q85" s="148"/>
      <c r="R85" s="172"/>
      <c r="S85" s="173"/>
      <c r="T85" s="174" t="str">
        <f t="shared" si="10"/>
        <v/>
      </c>
      <c r="U85" s="175"/>
      <c r="V85" s="175"/>
      <c r="W85" s="176"/>
      <c r="X85" s="149"/>
      <c r="Y85" s="131"/>
      <c r="Z85" s="131"/>
      <c r="AA85" s="132"/>
      <c r="AG85" s="1">
        <f t="shared" si="11"/>
        <v>0</v>
      </c>
      <c r="AL85" s="74">
        <f t="shared" si="9"/>
        <v>0</v>
      </c>
    </row>
    <row r="86" spans="2:38" ht="18.75" customHeight="1">
      <c r="B86" s="144"/>
      <c r="C86" s="145"/>
      <c r="D86" s="145"/>
      <c r="E86" s="145"/>
      <c r="F86" s="145"/>
      <c r="G86" s="145"/>
      <c r="H86" s="145"/>
      <c r="I86" s="145"/>
      <c r="J86" s="145"/>
      <c r="K86" s="146"/>
      <c r="L86" s="147"/>
      <c r="M86" s="148"/>
      <c r="N86" s="148"/>
      <c r="O86" s="148"/>
      <c r="P86" s="148"/>
      <c r="Q86" s="148"/>
      <c r="R86" s="172"/>
      <c r="S86" s="173"/>
      <c r="T86" s="174" t="str">
        <f t="shared" si="10"/>
        <v/>
      </c>
      <c r="U86" s="175"/>
      <c r="V86" s="175"/>
      <c r="W86" s="176"/>
      <c r="X86" s="149"/>
      <c r="Y86" s="131"/>
      <c r="Z86" s="131"/>
      <c r="AA86" s="132"/>
      <c r="AG86" s="1">
        <f t="shared" si="11"/>
        <v>0</v>
      </c>
      <c r="AL86" s="74">
        <f t="shared" si="9"/>
        <v>0</v>
      </c>
    </row>
    <row r="87" spans="2:38" ht="18.75" customHeight="1">
      <c r="B87" s="144"/>
      <c r="C87" s="145"/>
      <c r="D87" s="145"/>
      <c r="E87" s="145"/>
      <c r="F87" s="145"/>
      <c r="G87" s="145"/>
      <c r="H87" s="145"/>
      <c r="I87" s="145"/>
      <c r="J87" s="145"/>
      <c r="K87" s="146"/>
      <c r="L87" s="147"/>
      <c r="M87" s="148"/>
      <c r="N87" s="148"/>
      <c r="O87" s="148"/>
      <c r="P87" s="148"/>
      <c r="Q87" s="148"/>
      <c r="R87" s="172"/>
      <c r="S87" s="173"/>
      <c r="T87" s="174" t="str">
        <f t="shared" si="10"/>
        <v/>
      </c>
      <c r="U87" s="175"/>
      <c r="V87" s="175"/>
      <c r="W87" s="176"/>
      <c r="X87" s="149"/>
      <c r="Y87" s="131"/>
      <c r="Z87" s="131"/>
      <c r="AA87" s="132"/>
      <c r="AG87" s="1">
        <f t="shared" si="11"/>
        <v>0</v>
      </c>
      <c r="AL87" s="74">
        <f t="shared" si="9"/>
        <v>0</v>
      </c>
    </row>
    <row r="88" spans="2:38" ht="18.75" customHeight="1">
      <c r="B88" s="144"/>
      <c r="C88" s="145"/>
      <c r="D88" s="145"/>
      <c r="E88" s="145"/>
      <c r="F88" s="145"/>
      <c r="G88" s="145"/>
      <c r="H88" s="145"/>
      <c r="I88" s="145"/>
      <c r="J88" s="145"/>
      <c r="K88" s="146"/>
      <c r="L88" s="147"/>
      <c r="M88" s="148"/>
      <c r="N88" s="148"/>
      <c r="O88" s="148"/>
      <c r="P88" s="148"/>
      <c r="Q88" s="148"/>
      <c r="R88" s="172"/>
      <c r="S88" s="173"/>
      <c r="T88" s="174" t="str">
        <f t="shared" si="10"/>
        <v/>
      </c>
      <c r="U88" s="175"/>
      <c r="V88" s="175"/>
      <c r="W88" s="176"/>
      <c r="X88" s="149"/>
      <c r="Y88" s="131"/>
      <c r="Z88" s="131"/>
      <c r="AA88" s="132"/>
      <c r="AG88" s="1">
        <f t="shared" si="11"/>
        <v>0</v>
      </c>
      <c r="AL88" s="74">
        <f t="shared" si="9"/>
        <v>0</v>
      </c>
    </row>
    <row r="89" spans="2:38" ht="18.75" customHeight="1">
      <c r="B89" s="144"/>
      <c r="C89" s="145"/>
      <c r="D89" s="145"/>
      <c r="E89" s="145"/>
      <c r="F89" s="145"/>
      <c r="G89" s="145"/>
      <c r="H89" s="145"/>
      <c r="I89" s="145"/>
      <c r="J89" s="145"/>
      <c r="K89" s="146"/>
      <c r="L89" s="147"/>
      <c r="M89" s="148"/>
      <c r="N89" s="148"/>
      <c r="O89" s="148"/>
      <c r="P89" s="148"/>
      <c r="Q89" s="148"/>
      <c r="R89" s="172"/>
      <c r="S89" s="173"/>
      <c r="T89" s="174" t="str">
        <f t="shared" si="10"/>
        <v/>
      </c>
      <c r="U89" s="175"/>
      <c r="V89" s="175"/>
      <c r="W89" s="176"/>
      <c r="X89" s="149"/>
      <c r="Y89" s="131"/>
      <c r="Z89" s="131"/>
      <c r="AA89" s="132"/>
      <c r="AG89" s="1">
        <f t="shared" si="11"/>
        <v>0</v>
      </c>
      <c r="AL89" s="74">
        <f t="shared" si="9"/>
        <v>0</v>
      </c>
    </row>
    <row r="90" spans="2:38" ht="18.75" customHeight="1">
      <c r="B90" s="144"/>
      <c r="C90" s="145"/>
      <c r="D90" s="145"/>
      <c r="E90" s="145"/>
      <c r="F90" s="145"/>
      <c r="G90" s="145"/>
      <c r="H90" s="145"/>
      <c r="I90" s="145"/>
      <c r="J90" s="145"/>
      <c r="K90" s="146"/>
      <c r="L90" s="147"/>
      <c r="M90" s="148"/>
      <c r="N90" s="148"/>
      <c r="O90" s="148"/>
      <c r="P90" s="148"/>
      <c r="Q90" s="148"/>
      <c r="R90" s="172"/>
      <c r="S90" s="173"/>
      <c r="T90" s="174" t="str">
        <f t="shared" si="10"/>
        <v/>
      </c>
      <c r="U90" s="175"/>
      <c r="V90" s="175"/>
      <c r="W90" s="176"/>
      <c r="X90" s="149"/>
      <c r="Y90" s="131"/>
      <c r="Z90" s="131"/>
      <c r="AA90" s="132"/>
      <c r="AG90" s="1">
        <f t="shared" si="11"/>
        <v>0</v>
      </c>
      <c r="AL90" s="74">
        <f t="shared" si="9"/>
        <v>0</v>
      </c>
    </row>
    <row r="91" spans="2:38" ht="18.75" customHeight="1">
      <c r="B91" s="144"/>
      <c r="C91" s="145"/>
      <c r="D91" s="145"/>
      <c r="E91" s="145"/>
      <c r="F91" s="145"/>
      <c r="G91" s="145"/>
      <c r="H91" s="145"/>
      <c r="I91" s="145"/>
      <c r="J91" s="145"/>
      <c r="K91" s="146"/>
      <c r="L91" s="147"/>
      <c r="M91" s="148"/>
      <c r="N91" s="148"/>
      <c r="O91" s="148"/>
      <c r="P91" s="148"/>
      <c r="Q91" s="148"/>
      <c r="R91" s="172"/>
      <c r="S91" s="173"/>
      <c r="T91" s="174" t="str">
        <f t="shared" si="10"/>
        <v/>
      </c>
      <c r="U91" s="175"/>
      <c r="V91" s="175"/>
      <c r="W91" s="176"/>
      <c r="X91" s="149"/>
      <c r="Y91" s="131"/>
      <c r="Z91" s="131"/>
      <c r="AA91" s="132"/>
      <c r="AG91" s="1">
        <f t="shared" si="11"/>
        <v>0</v>
      </c>
      <c r="AL91" s="74">
        <f t="shared" si="9"/>
        <v>0</v>
      </c>
    </row>
    <row r="92" spans="2:38" ht="18.75" customHeight="1">
      <c r="B92" s="144"/>
      <c r="C92" s="145"/>
      <c r="D92" s="145"/>
      <c r="E92" s="145"/>
      <c r="F92" s="145"/>
      <c r="G92" s="145"/>
      <c r="H92" s="145"/>
      <c r="I92" s="145"/>
      <c r="J92" s="145"/>
      <c r="K92" s="146"/>
      <c r="L92" s="147"/>
      <c r="M92" s="148"/>
      <c r="N92" s="148"/>
      <c r="O92" s="148"/>
      <c r="P92" s="148"/>
      <c r="Q92" s="148"/>
      <c r="R92" s="172"/>
      <c r="S92" s="173"/>
      <c r="T92" s="174" t="str">
        <f t="shared" si="10"/>
        <v/>
      </c>
      <c r="U92" s="175"/>
      <c r="V92" s="175"/>
      <c r="W92" s="176"/>
      <c r="X92" s="149"/>
      <c r="Y92" s="131"/>
      <c r="Z92" s="131"/>
      <c r="AA92" s="132"/>
      <c r="AG92" s="1">
        <f t="shared" si="11"/>
        <v>0</v>
      </c>
      <c r="AL92" s="74">
        <f t="shared" si="9"/>
        <v>0</v>
      </c>
    </row>
    <row r="93" spans="2:38" ht="18.75" hidden="1" customHeight="1" outlineLevel="1">
      <c r="B93" s="190"/>
      <c r="C93" s="191"/>
      <c r="D93" s="191"/>
      <c r="E93" s="191"/>
      <c r="F93" s="191"/>
      <c r="G93" s="191"/>
      <c r="H93" s="191"/>
      <c r="I93" s="191"/>
      <c r="J93" s="191"/>
      <c r="K93" s="192"/>
      <c r="L93" s="186"/>
      <c r="M93" s="163"/>
      <c r="N93" s="148"/>
      <c r="O93" s="148"/>
      <c r="P93" s="163"/>
      <c r="Q93" s="163"/>
      <c r="R93" s="187"/>
      <c r="S93" s="188"/>
      <c r="T93" s="187">
        <f t="shared" ref="T93" si="12">AL93</f>
        <v>0</v>
      </c>
      <c r="U93" s="361"/>
      <c r="V93" s="361"/>
      <c r="W93" s="188"/>
      <c r="X93" s="189"/>
      <c r="Y93" s="114"/>
      <c r="Z93" s="114"/>
      <c r="AA93" s="115"/>
      <c r="AL93" s="74">
        <f t="shared" si="9"/>
        <v>0</v>
      </c>
    </row>
    <row r="94" spans="2:38" ht="21.75" customHeight="1" collapsed="1">
      <c r="B94" s="177" t="s">
        <v>36</v>
      </c>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35"/>
    </row>
    <row r="95" spans="2:38" ht="24.75" customHeight="1" thickBot="1">
      <c r="B95" s="6"/>
      <c r="C95" s="6"/>
      <c r="D95" s="6"/>
      <c r="E95" s="6"/>
      <c r="F95" s="6"/>
      <c r="G95" s="6"/>
      <c r="H95" s="6"/>
      <c r="I95" s="6"/>
      <c r="J95" s="6"/>
      <c r="K95" s="6"/>
      <c r="L95" s="6"/>
      <c r="M95" s="6"/>
      <c r="N95" s="6"/>
      <c r="O95" s="6"/>
      <c r="P95" s="6"/>
      <c r="Q95" s="6"/>
      <c r="R95" s="6"/>
      <c r="S95" s="6"/>
      <c r="T95" s="6"/>
      <c r="U95" s="6"/>
      <c r="V95" s="6"/>
      <c r="W95" s="6"/>
      <c r="X95" s="6"/>
      <c r="Y95" s="6"/>
      <c r="Z95" s="6"/>
      <c r="AA95" s="36" t="str">
        <f>IF(AI96="","",AG96&amp;"/"&amp;$AJ$36&amp;"枚目")</f>
        <v/>
      </c>
      <c r="AB95" s="35"/>
    </row>
    <row r="96" spans="2:38" ht="18.75" customHeight="1" thickBot="1">
      <c r="B96" s="130" t="s">
        <v>2</v>
      </c>
      <c r="C96" s="131"/>
      <c r="D96" s="131"/>
      <c r="E96" s="131"/>
      <c r="F96" s="131"/>
      <c r="G96" s="131"/>
      <c r="H96" s="131"/>
      <c r="I96" s="131"/>
      <c r="J96" s="131"/>
      <c r="K96" s="178"/>
      <c r="L96" s="148" t="s">
        <v>63</v>
      </c>
      <c r="M96" s="148"/>
      <c r="N96" s="148" t="s">
        <v>39</v>
      </c>
      <c r="O96" s="148"/>
      <c r="P96" s="148" t="s">
        <v>38</v>
      </c>
      <c r="Q96" s="148"/>
      <c r="R96" s="148" t="s">
        <v>3</v>
      </c>
      <c r="S96" s="148"/>
      <c r="T96" s="148" t="s">
        <v>68</v>
      </c>
      <c r="U96" s="148"/>
      <c r="V96" s="148"/>
      <c r="W96" s="148"/>
      <c r="X96" s="149" t="s">
        <v>40</v>
      </c>
      <c r="Y96" s="131"/>
      <c r="Z96" s="131"/>
      <c r="AA96" s="132"/>
      <c r="AG96" s="54" t="str">
        <f>IF((SUM(AG97:AG123)&gt;=1),3,"")</f>
        <v/>
      </c>
      <c r="AH96" s="1" t="s">
        <v>80</v>
      </c>
      <c r="AI96" s="1" t="str">
        <f>IF(AG96="","","内訳有")</f>
        <v/>
      </c>
      <c r="AL96" s="1" t="s">
        <v>82</v>
      </c>
    </row>
    <row r="97" spans="2:38" ht="18.75" hidden="1" customHeight="1" outlineLevel="1">
      <c r="B97" s="193"/>
      <c r="C97" s="194"/>
      <c r="D97" s="194"/>
      <c r="E97" s="194"/>
      <c r="F97" s="194"/>
      <c r="G97" s="194"/>
      <c r="H97" s="194"/>
      <c r="I97" s="194"/>
      <c r="J97" s="194"/>
      <c r="K97" s="195"/>
      <c r="L97" s="147"/>
      <c r="M97" s="148"/>
      <c r="N97" s="182"/>
      <c r="O97" s="182"/>
      <c r="P97" s="208"/>
      <c r="Q97" s="208"/>
      <c r="R97" s="209"/>
      <c r="S97" s="210"/>
      <c r="T97" s="218">
        <f>AL97</f>
        <v>0</v>
      </c>
      <c r="U97" s="340"/>
      <c r="V97" s="340"/>
      <c r="W97" s="219"/>
      <c r="X97" s="211"/>
      <c r="Y97" s="212"/>
      <c r="Z97" s="212"/>
      <c r="AA97" s="213"/>
      <c r="AG97" s="47"/>
      <c r="AL97" s="74">
        <f>IF($AD$8=$AJ$7,ROUND((N97*R97),0),IF($AD$8=$AJ$8,ROUNDDOWN((N97*R97),0),IF($AD$8=$AJ$9,ROUNDUP((N97*R97),0),"")))</f>
        <v>0</v>
      </c>
    </row>
    <row r="98" spans="2:38" ht="18.75" customHeight="1" collapsed="1">
      <c r="B98" s="144"/>
      <c r="C98" s="145"/>
      <c r="D98" s="145"/>
      <c r="E98" s="145"/>
      <c r="F98" s="145"/>
      <c r="G98" s="145"/>
      <c r="H98" s="145"/>
      <c r="I98" s="145"/>
      <c r="J98" s="145"/>
      <c r="K98" s="146"/>
      <c r="L98" s="147"/>
      <c r="M98" s="148"/>
      <c r="N98" s="150"/>
      <c r="O98" s="150"/>
      <c r="P98" s="148"/>
      <c r="Q98" s="148"/>
      <c r="R98" s="172"/>
      <c r="S98" s="173"/>
      <c r="T98" s="174" t="str">
        <f>IF(B98="","",AL98)</f>
        <v/>
      </c>
      <c r="U98" s="175"/>
      <c r="V98" s="175"/>
      <c r="W98" s="176"/>
      <c r="X98" s="149"/>
      <c r="Y98" s="131"/>
      <c r="Z98" s="131"/>
      <c r="AA98" s="132"/>
      <c r="AG98" s="1">
        <f>26-COUNTBLANK(B98:AA98)</f>
        <v>0</v>
      </c>
      <c r="AL98" s="74">
        <f t="shared" ref="AL98:AL123" si="13">IF($AD$8=$AJ$7,ROUND((N98*R98),0),IF($AD$8=$AJ$8,ROUNDDOWN((N98*R98),0),IF($AD$8=$AJ$9,ROUNDUP((N98*R98),0),"")))</f>
        <v>0</v>
      </c>
    </row>
    <row r="99" spans="2:38" ht="18.75" customHeight="1">
      <c r="B99" s="144"/>
      <c r="C99" s="145"/>
      <c r="D99" s="145"/>
      <c r="E99" s="145"/>
      <c r="F99" s="145"/>
      <c r="G99" s="145"/>
      <c r="H99" s="145"/>
      <c r="I99" s="145"/>
      <c r="J99" s="145"/>
      <c r="K99" s="146"/>
      <c r="L99" s="147"/>
      <c r="M99" s="148"/>
      <c r="N99" s="148"/>
      <c r="O99" s="148"/>
      <c r="P99" s="148"/>
      <c r="Q99" s="148"/>
      <c r="R99" s="172"/>
      <c r="S99" s="173"/>
      <c r="T99" s="174" t="str">
        <f t="shared" ref="T99:T122" si="14">IF(B99="","",AL99)</f>
        <v/>
      </c>
      <c r="U99" s="175"/>
      <c r="V99" s="175"/>
      <c r="W99" s="176"/>
      <c r="X99" s="149"/>
      <c r="Y99" s="131"/>
      <c r="Z99" s="131"/>
      <c r="AA99" s="132"/>
      <c r="AG99" s="1">
        <f t="shared" ref="AG99:AG122" si="15">26-COUNTBLANK(B99:AA99)</f>
        <v>0</v>
      </c>
      <c r="AL99" s="74">
        <f t="shared" si="13"/>
        <v>0</v>
      </c>
    </row>
    <row r="100" spans="2:38" ht="18.75" customHeight="1">
      <c r="B100" s="144"/>
      <c r="C100" s="145"/>
      <c r="D100" s="145"/>
      <c r="E100" s="145"/>
      <c r="F100" s="145"/>
      <c r="G100" s="145"/>
      <c r="H100" s="145"/>
      <c r="I100" s="145"/>
      <c r="J100" s="145"/>
      <c r="K100" s="146"/>
      <c r="L100" s="147"/>
      <c r="M100" s="148"/>
      <c r="N100" s="148"/>
      <c r="O100" s="148"/>
      <c r="P100" s="148"/>
      <c r="Q100" s="148"/>
      <c r="R100" s="172"/>
      <c r="S100" s="173"/>
      <c r="T100" s="174" t="str">
        <f t="shared" si="14"/>
        <v/>
      </c>
      <c r="U100" s="175"/>
      <c r="V100" s="175"/>
      <c r="W100" s="176"/>
      <c r="X100" s="149"/>
      <c r="Y100" s="131"/>
      <c r="Z100" s="131"/>
      <c r="AA100" s="132"/>
      <c r="AG100" s="1">
        <f t="shared" si="15"/>
        <v>0</v>
      </c>
      <c r="AL100" s="74">
        <f t="shared" si="13"/>
        <v>0</v>
      </c>
    </row>
    <row r="101" spans="2:38" ht="18.75" customHeight="1">
      <c r="B101" s="144"/>
      <c r="C101" s="145"/>
      <c r="D101" s="145"/>
      <c r="E101" s="145"/>
      <c r="F101" s="145"/>
      <c r="G101" s="145"/>
      <c r="H101" s="145"/>
      <c r="I101" s="145"/>
      <c r="J101" s="145"/>
      <c r="K101" s="146"/>
      <c r="L101" s="147"/>
      <c r="M101" s="148"/>
      <c r="N101" s="148"/>
      <c r="O101" s="148"/>
      <c r="P101" s="148"/>
      <c r="Q101" s="148"/>
      <c r="R101" s="172"/>
      <c r="S101" s="173"/>
      <c r="T101" s="174" t="str">
        <f t="shared" si="14"/>
        <v/>
      </c>
      <c r="U101" s="175"/>
      <c r="V101" s="175"/>
      <c r="W101" s="176"/>
      <c r="X101" s="149"/>
      <c r="Y101" s="131"/>
      <c r="Z101" s="131"/>
      <c r="AA101" s="132"/>
      <c r="AG101" s="1">
        <f t="shared" si="15"/>
        <v>0</v>
      </c>
      <c r="AL101" s="74">
        <f t="shared" si="13"/>
        <v>0</v>
      </c>
    </row>
    <row r="102" spans="2:38" ht="18.75" customHeight="1">
      <c r="B102" s="144"/>
      <c r="C102" s="145"/>
      <c r="D102" s="145"/>
      <c r="E102" s="145"/>
      <c r="F102" s="145"/>
      <c r="G102" s="145"/>
      <c r="H102" s="145"/>
      <c r="I102" s="145"/>
      <c r="J102" s="145"/>
      <c r="K102" s="146"/>
      <c r="L102" s="147"/>
      <c r="M102" s="148"/>
      <c r="N102" s="148"/>
      <c r="O102" s="148"/>
      <c r="P102" s="148"/>
      <c r="Q102" s="148"/>
      <c r="R102" s="172"/>
      <c r="S102" s="173"/>
      <c r="T102" s="174" t="str">
        <f t="shared" si="14"/>
        <v/>
      </c>
      <c r="U102" s="175"/>
      <c r="V102" s="175"/>
      <c r="W102" s="176"/>
      <c r="X102" s="149"/>
      <c r="Y102" s="131"/>
      <c r="Z102" s="131"/>
      <c r="AA102" s="132"/>
      <c r="AG102" s="1">
        <f t="shared" si="15"/>
        <v>0</v>
      </c>
      <c r="AL102" s="74">
        <f t="shared" si="13"/>
        <v>0</v>
      </c>
    </row>
    <row r="103" spans="2:38" ht="18.75" customHeight="1">
      <c r="B103" s="144"/>
      <c r="C103" s="145"/>
      <c r="D103" s="145"/>
      <c r="E103" s="145"/>
      <c r="F103" s="145"/>
      <c r="G103" s="145"/>
      <c r="H103" s="145"/>
      <c r="I103" s="145"/>
      <c r="J103" s="145"/>
      <c r="K103" s="146"/>
      <c r="L103" s="147"/>
      <c r="M103" s="148"/>
      <c r="N103" s="148"/>
      <c r="O103" s="148"/>
      <c r="P103" s="148"/>
      <c r="Q103" s="148"/>
      <c r="R103" s="172"/>
      <c r="S103" s="173"/>
      <c r="T103" s="174" t="str">
        <f t="shared" si="14"/>
        <v/>
      </c>
      <c r="U103" s="175"/>
      <c r="V103" s="175"/>
      <c r="W103" s="176"/>
      <c r="X103" s="149"/>
      <c r="Y103" s="131"/>
      <c r="Z103" s="131"/>
      <c r="AA103" s="132"/>
      <c r="AG103" s="1">
        <f t="shared" si="15"/>
        <v>0</v>
      </c>
      <c r="AL103" s="74">
        <f t="shared" si="13"/>
        <v>0</v>
      </c>
    </row>
    <row r="104" spans="2:38" ht="18.75" customHeight="1">
      <c r="B104" s="144"/>
      <c r="C104" s="145"/>
      <c r="D104" s="145"/>
      <c r="E104" s="145"/>
      <c r="F104" s="145"/>
      <c r="G104" s="145"/>
      <c r="H104" s="145"/>
      <c r="I104" s="145"/>
      <c r="J104" s="145"/>
      <c r="K104" s="146"/>
      <c r="L104" s="147"/>
      <c r="M104" s="148"/>
      <c r="N104" s="148"/>
      <c r="O104" s="148"/>
      <c r="P104" s="148"/>
      <c r="Q104" s="148"/>
      <c r="R104" s="172"/>
      <c r="S104" s="173"/>
      <c r="T104" s="174" t="str">
        <f t="shared" si="14"/>
        <v/>
      </c>
      <c r="U104" s="175"/>
      <c r="V104" s="175"/>
      <c r="W104" s="176"/>
      <c r="X104" s="149"/>
      <c r="Y104" s="131"/>
      <c r="Z104" s="131"/>
      <c r="AA104" s="132"/>
      <c r="AG104" s="1">
        <f t="shared" si="15"/>
        <v>0</v>
      </c>
      <c r="AL104" s="74">
        <f t="shared" si="13"/>
        <v>0</v>
      </c>
    </row>
    <row r="105" spans="2:38" ht="18.75" customHeight="1">
      <c r="B105" s="144"/>
      <c r="C105" s="145"/>
      <c r="D105" s="145"/>
      <c r="E105" s="145"/>
      <c r="F105" s="145"/>
      <c r="G105" s="145"/>
      <c r="H105" s="145"/>
      <c r="I105" s="145"/>
      <c r="J105" s="145"/>
      <c r="K105" s="146"/>
      <c r="L105" s="147"/>
      <c r="M105" s="148"/>
      <c r="N105" s="148"/>
      <c r="O105" s="148"/>
      <c r="P105" s="148"/>
      <c r="Q105" s="148"/>
      <c r="R105" s="172"/>
      <c r="S105" s="173"/>
      <c r="T105" s="174" t="str">
        <f t="shared" si="14"/>
        <v/>
      </c>
      <c r="U105" s="175"/>
      <c r="V105" s="175"/>
      <c r="W105" s="176"/>
      <c r="X105" s="149"/>
      <c r="Y105" s="131"/>
      <c r="Z105" s="131"/>
      <c r="AA105" s="132"/>
      <c r="AG105" s="1">
        <f t="shared" si="15"/>
        <v>0</v>
      </c>
      <c r="AL105" s="74">
        <f t="shared" si="13"/>
        <v>0</v>
      </c>
    </row>
    <row r="106" spans="2:38" ht="18.75" customHeight="1">
      <c r="B106" s="144"/>
      <c r="C106" s="145"/>
      <c r="D106" s="145"/>
      <c r="E106" s="145"/>
      <c r="F106" s="145"/>
      <c r="G106" s="145"/>
      <c r="H106" s="145"/>
      <c r="I106" s="145"/>
      <c r="J106" s="145"/>
      <c r="K106" s="146"/>
      <c r="L106" s="147"/>
      <c r="M106" s="148"/>
      <c r="N106" s="148"/>
      <c r="O106" s="148"/>
      <c r="P106" s="148"/>
      <c r="Q106" s="148"/>
      <c r="R106" s="172"/>
      <c r="S106" s="173"/>
      <c r="T106" s="174" t="str">
        <f t="shared" si="14"/>
        <v/>
      </c>
      <c r="U106" s="175"/>
      <c r="V106" s="175"/>
      <c r="W106" s="176"/>
      <c r="X106" s="149"/>
      <c r="Y106" s="131"/>
      <c r="Z106" s="131"/>
      <c r="AA106" s="132"/>
      <c r="AG106" s="1">
        <f t="shared" si="15"/>
        <v>0</v>
      </c>
      <c r="AL106" s="74">
        <f t="shared" si="13"/>
        <v>0</v>
      </c>
    </row>
    <row r="107" spans="2:38" ht="18.75" customHeight="1">
      <c r="B107" s="144"/>
      <c r="C107" s="145"/>
      <c r="D107" s="145"/>
      <c r="E107" s="145"/>
      <c r="F107" s="145"/>
      <c r="G107" s="145"/>
      <c r="H107" s="145"/>
      <c r="I107" s="145"/>
      <c r="J107" s="145"/>
      <c r="K107" s="146"/>
      <c r="L107" s="147"/>
      <c r="M107" s="148"/>
      <c r="N107" s="148"/>
      <c r="O107" s="148"/>
      <c r="P107" s="148"/>
      <c r="Q107" s="148"/>
      <c r="R107" s="172"/>
      <c r="S107" s="173"/>
      <c r="T107" s="174" t="str">
        <f t="shared" si="14"/>
        <v/>
      </c>
      <c r="U107" s="175"/>
      <c r="V107" s="175"/>
      <c r="W107" s="176"/>
      <c r="X107" s="149"/>
      <c r="Y107" s="131"/>
      <c r="Z107" s="131"/>
      <c r="AA107" s="132"/>
      <c r="AG107" s="1">
        <f t="shared" si="15"/>
        <v>0</v>
      </c>
      <c r="AL107" s="74">
        <f t="shared" si="13"/>
        <v>0</v>
      </c>
    </row>
    <row r="108" spans="2:38" ht="18.75" customHeight="1">
      <c r="B108" s="144"/>
      <c r="C108" s="145"/>
      <c r="D108" s="145"/>
      <c r="E108" s="145"/>
      <c r="F108" s="145"/>
      <c r="G108" s="145"/>
      <c r="H108" s="145"/>
      <c r="I108" s="145"/>
      <c r="J108" s="145"/>
      <c r="K108" s="146"/>
      <c r="L108" s="147"/>
      <c r="M108" s="148"/>
      <c r="N108" s="148"/>
      <c r="O108" s="148"/>
      <c r="P108" s="148"/>
      <c r="Q108" s="148"/>
      <c r="R108" s="172"/>
      <c r="S108" s="173"/>
      <c r="T108" s="174" t="str">
        <f t="shared" si="14"/>
        <v/>
      </c>
      <c r="U108" s="175"/>
      <c r="V108" s="175"/>
      <c r="W108" s="176"/>
      <c r="X108" s="149"/>
      <c r="Y108" s="131"/>
      <c r="Z108" s="131"/>
      <c r="AA108" s="132"/>
      <c r="AG108" s="1">
        <f t="shared" si="15"/>
        <v>0</v>
      </c>
      <c r="AL108" s="74">
        <f t="shared" si="13"/>
        <v>0</v>
      </c>
    </row>
    <row r="109" spans="2:38" ht="18.75" customHeight="1">
      <c r="B109" s="144"/>
      <c r="C109" s="145"/>
      <c r="D109" s="145"/>
      <c r="E109" s="145"/>
      <c r="F109" s="145"/>
      <c r="G109" s="145"/>
      <c r="H109" s="145"/>
      <c r="I109" s="145"/>
      <c r="J109" s="145"/>
      <c r="K109" s="146"/>
      <c r="L109" s="147"/>
      <c r="M109" s="148"/>
      <c r="N109" s="148"/>
      <c r="O109" s="148"/>
      <c r="P109" s="148"/>
      <c r="Q109" s="148"/>
      <c r="R109" s="172"/>
      <c r="S109" s="173"/>
      <c r="T109" s="174" t="str">
        <f t="shared" si="14"/>
        <v/>
      </c>
      <c r="U109" s="175"/>
      <c r="V109" s="175"/>
      <c r="W109" s="176"/>
      <c r="X109" s="149"/>
      <c r="Y109" s="131"/>
      <c r="Z109" s="131"/>
      <c r="AA109" s="132"/>
      <c r="AG109" s="1">
        <f t="shared" si="15"/>
        <v>0</v>
      </c>
      <c r="AL109" s="74">
        <f t="shared" si="13"/>
        <v>0</v>
      </c>
    </row>
    <row r="110" spans="2:38" ht="18.75" customHeight="1">
      <c r="B110" s="144"/>
      <c r="C110" s="145"/>
      <c r="D110" s="145"/>
      <c r="E110" s="145"/>
      <c r="F110" s="145"/>
      <c r="G110" s="145"/>
      <c r="H110" s="145"/>
      <c r="I110" s="145"/>
      <c r="J110" s="145"/>
      <c r="K110" s="146"/>
      <c r="L110" s="147"/>
      <c r="M110" s="148"/>
      <c r="N110" s="148"/>
      <c r="O110" s="148"/>
      <c r="P110" s="148"/>
      <c r="Q110" s="148"/>
      <c r="R110" s="172"/>
      <c r="S110" s="173"/>
      <c r="T110" s="174" t="str">
        <f t="shared" si="14"/>
        <v/>
      </c>
      <c r="U110" s="175"/>
      <c r="V110" s="175"/>
      <c r="W110" s="176"/>
      <c r="X110" s="149"/>
      <c r="Y110" s="131"/>
      <c r="Z110" s="131"/>
      <c r="AA110" s="132"/>
      <c r="AG110" s="1">
        <f t="shared" si="15"/>
        <v>0</v>
      </c>
      <c r="AL110" s="74">
        <f t="shared" si="13"/>
        <v>0</v>
      </c>
    </row>
    <row r="111" spans="2:38" ht="18.75" customHeight="1">
      <c r="B111" s="144"/>
      <c r="C111" s="145"/>
      <c r="D111" s="145"/>
      <c r="E111" s="145"/>
      <c r="F111" s="145"/>
      <c r="G111" s="145"/>
      <c r="H111" s="145"/>
      <c r="I111" s="145"/>
      <c r="J111" s="145"/>
      <c r="K111" s="146"/>
      <c r="L111" s="147"/>
      <c r="M111" s="148"/>
      <c r="N111" s="148"/>
      <c r="O111" s="148"/>
      <c r="P111" s="148"/>
      <c r="Q111" s="148"/>
      <c r="R111" s="172"/>
      <c r="S111" s="173"/>
      <c r="T111" s="174" t="str">
        <f t="shared" si="14"/>
        <v/>
      </c>
      <c r="U111" s="175"/>
      <c r="V111" s="175"/>
      <c r="W111" s="176"/>
      <c r="X111" s="149"/>
      <c r="Y111" s="131"/>
      <c r="Z111" s="131"/>
      <c r="AA111" s="132"/>
      <c r="AG111" s="1">
        <f t="shared" si="15"/>
        <v>0</v>
      </c>
      <c r="AL111" s="74">
        <f t="shared" si="13"/>
        <v>0</v>
      </c>
    </row>
    <row r="112" spans="2:38" ht="18.75" customHeight="1">
      <c r="B112" s="144"/>
      <c r="C112" s="145"/>
      <c r="D112" s="145"/>
      <c r="E112" s="145"/>
      <c r="F112" s="145"/>
      <c r="G112" s="145"/>
      <c r="H112" s="145"/>
      <c r="I112" s="145"/>
      <c r="J112" s="145"/>
      <c r="K112" s="146"/>
      <c r="L112" s="147"/>
      <c r="M112" s="148"/>
      <c r="N112" s="148"/>
      <c r="O112" s="148"/>
      <c r="P112" s="148"/>
      <c r="Q112" s="148"/>
      <c r="R112" s="172"/>
      <c r="S112" s="173"/>
      <c r="T112" s="174" t="str">
        <f t="shared" si="14"/>
        <v/>
      </c>
      <c r="U112" s="175"/>
      <c r="V112" s="175"/>
      <c r="W112" s="176"/>
      <c r="X112" s="149"/>
      <c r="Y112" s="131"/>
      <c r="Z112" s="131"/>
      <c r="AA112" s="132"/>
      <c r="AG112" s="1">
        <f t="shared" si="15"/>
        <v>0</v>
      </c>
      <c r="AL112" s="74">
        <f t="shared" si="13"/>
        <v>0</v>
      </c>
    </row>
    <row r="113" spans="2:38" ht="18.75" customHeight="1">
      <c r="B113" s="144"/>
      <c r="C113" s="145"/>
      <c r="D113" s="145"/>
      <c r="E113" s="145"/>
      <c r="F113" s="145"/>
      <c r="G113" s="145"/>
      <c r="H113" s="145"/>
      <c r="I113" s="145"/>
      <c r="J113" s="145"/>
      <c r="K113" s="146"/>
      <c r="L113" s="147"/>
      <c r="M113" s="148"/>
      <c r="N113" s="148"/>
      <c r="O113" s="148"/>
      <c r="P113" s="148"/>
      <c r="Q113" s="148"/>
      <c r="R113" s="172"/>
      <c r="S113" s="173"/>
      <c r="T113" s="174" t="str">
        <f t="shared" si="14"/>
        <v/>
      </c>
      <c r="U113" s="175"/>
      <c r="V113" s="175"/>
      <c r="W113" s="176"/>
      <c r="X113" s="149"/>
      <c r="Y113" s="131"/>
      <c r="Z113" s="131"/>
      <c r="AA113" s="132"/>
      <c r="AG113" s="1">
        <f t="shared" si="15"/>
        <v>0</v>
      </c>
      <c r="AL113" s="74">
        <f t="shared" si="13"/>
        <v>0</v>
      </c>
    </row>
    <row r="114" spans="2:38" ht="18.75" customHeight="1">
      <c r="B114" s="144"/>
      <c r="C114" s="145"/>
      <c r="D114" s="145"/>
      <c r="E114" s="145"/>
      <c r="F114" s="145"/>
      <c r="G114" s="145"/>
      <c r="H114" s="145"/>
      <c r="I114" s="145"/>
      <c r="J114" s="145"/>
      <c r="K114" s="146"/>
      <c r="L114" s="147"/>
      <c r="M114" s="148"/>
      <c r="N114" s="148"/>
      <c r="O114" s="148"/>
      <c r="P114" s="148"/>
      <c r="Q114" s="148"/>
      <c r="R114" s="172"/>
      <c r="S114" s="173"/>
      <c r="T114" s="174" t="str">
        <f t="shared" si="14"/>
        <v/>
      </c>
      <c r="U114" s="175"/>
      <c r="V114" s="175"/>
      <c r="W114" s="176"/>
      <c r="X114" s="149"/>
      <c r="Y114" s="131"/>
      <c r="Z114" s="131"/>
      <c r="AA114" s="132"/>
      <c r="AG114" s="1">
        <f t="shared" si="15"/>
        <v>0</v>
      </c>
      <c r="AL114" s="74">
        <f t="shared" si="13"/>
        <v>0</v>
      </c>
    </row>
    <row r="115" spans="2:38" ht="18.75" customHeight="1">
      <c r="B115" s="144"/>
      <c r="C115" s="145"/>
      <c r="D115" s="145"/>
      <c r="E115" s="145"/>
      <c r="F115" s="145"/>
      <c r="G115" s="145"/>
      <c r="H115" s="145"/>
      <c r="I115" s="145"/>
      <c r="J115" s="145"/>
      <c r="K115" s="146"/>
      <c r="L115" s="147"/>
      <c r="M115" s="148"/>
      <c r="N115" s="148"/>
      <c r="O115" s="148"/>
      <c r="P115" s="148"/>
      <c r="Q115" s="148"/>
      <c r="R115" s="172"/>
      <c r="S115" s="173"/>
      <c r="T115" s="174" t="str">
        <f t="shared" si="14"/>
        <v/>
      </c>
      <c r="U115" s="175"/>
      <c r="V115" s="175"/>
      <c r="W115" s="176"/>
      <c r="X115" s="149"/>
      <c r="Y115" s="131"/>
      <c r="Z115" s="131"/>
      <c r="AA115" s="132"/>
      <c r="AG115" s="1">
        <f t="shared" si="15"/>
        <v>0</v>
      </c>
      <c r="AL115" s="74">
        <f t="shared" si="13"/>
        <v>0</v>
      </c>
    </row>
    <row r="116" spans="2:38" ht="18.75" customHeight="1">
      <c r="B116" s="144"/>
      <c r="C116" s="145"/>
      <c r="D116" s="145"/>
      <c r="E116" s="145"/>
      <c r="F116" s="145"/>
      <c r="G116" s="145"/>
      <c r="H116" s="145"/>
      <c r="I116" s="145"/>
      <c r="J116" s="145"/>
      <c r="K116" s="146"/>
      <c r="L116" s="147"/>
      <c r="M116" s="148"/>
      <c r="N116" s="148"/>
      <c r="O116" s="148"/>
      <c r="P116" s="148"/>
      <c r="Q116" s="148"/>
      <c r="R116" s="172"/>
      <c r="S116" s="173"/>
      <c r="T116" s="174" t="str">
        <f t="shared" si="14"/>
        <v/>
      </c>
      <c r="U116" s="175"/>
      <c r="V116" s="175"/>
      <c r="W116" s="176"/>
      <c r="X116" s="149"/>
      <c r="Y116" s="131"/>
      <c r="Z116" s="131"/>
      <c r="AA116" s="132"/>
      <c r="AG116" s="1">
        <f t="shared" si="15"/>
        <v>0</v>
      </c>
      <c r="AL116" s="74">
        <f t="shared" si="13"/>
        <v>0</v>
      </c>
    </row>
    <row r="117" spans="2:38" ht="18.75" customHeight="1">
      <c r="B117" s="144"/>
      <c r="C117" s="145"/>
      <c r="D117" s="145"/>
      <c r="E117" s="145"/>
      <c r="F117" s="145"/>
      <c r="G117" s="145"/>
      <c r="H117" s="145"/>
      <c r="I117" s="145"/>
      <c r="J117" s="145"/>
      <c r="K117" s="146"/>
      <c r="L117" s="147"/>
      <c r="M117" s="148"/>
      <c r="N117" s="148"/>
      <c r="O117" s="148"/>
      <c r="P117" s="148"/>
      <c r="Q117" s="148"/>
      <c r="R117" s="172"/>
      <c r="S117" s="173"/>
      <c r="T117" s="174" t="str">
        <f t="shared" si="14"/>
        <v/>
      </c>
      <c r="U117" s="175"/>
      <c r="V117" s="175"/>
      <c r="W117" s="176"/>
      <c r="X117" s="149"/>
      <c r="Y117" s="131"/>
      <c r="Z117" s="131"/>
      <c r="AA117" s="132"/>
      <c r="AG117" s="1">
        <f t="shared" si="15"/>
        <v>0</v>
      </c>
      <c r="AL117" s="74">
        <f t="shared" si="13"/>
        <v>0</v>
      </c>
    </row>
    <row r="118" spans="2:38" ht="18.75" customHeight="1">
      <c r="B118" s="144"/>
      <c r="C118" s="145"/>
      <c r="D118" s="145"/>
      <c r="E118" s="145"/>
      <c r="F118" s="145"/>
      <c r="G118" s="145"/>
      <c r="H118" s="145"/>
      <c r="I118" s="145"/>
      <c r="J118" s="145"/>
      <c r="K118" s="146"/>
      <c r="L118" s="147"/>
      <c r="M118" s="148"/>
      <c r="N118" s="148"/>
      <c r="O118" s="148"/>
      <c r="P118" s="148"/>
      <c r="Q118" s="148"/>
      <c r="R118" s="172"/>
      <c r="S118" s="173"/>
      <c r="T118" s="174" t="str">
        <f t="shared" si="14"/>
        <v/>
      </c>
      <c r="U118" s="175"/>
      <c r="V118" s="175"/>
      <c r="W118" s="176"/>
      <c r="X118" s="149"/>
      <c r="Y118" s="131"/>
      <c r="Z118" s="131"/>
      <c r="AA118" s="132"/>
      <c r="AG118" s="1">
        <f t="shared" si="15"/>
        <v>0</v>
      </c>
      <c r="AL118" s="74">
        <f t="shared" si="13"/>
        <v>0</v>
      </c>
    </row>
    <row r="119" spans="2:38" ht="18.75" customHeight="1">
      <c r="B119" s="144"/>
      <c r="C119" s="145"/>
      <c r="D119" s="145"/>
      <c r="E119" s="145"/>
      <c r="F119" s="145"/>
      <c r="G119" s="145"/>
      <c r="H119" s="145"/>
      <c r="I119" s="145"/>
      <c r="J119" s="145"/>
      <c r="K119" s="146"/>
      <c r="L119" s="147"/>
      <c r="M119" s="148"/>
      <c r="N119" s="148"/>
      <c r="O119" s="148"/>
      <c r="P119" s="148"/>
      <c r="Q119" s="148"/>
      <c r="R119" s="172"/>
      <c r="S119" s="173"/>
      <c r="T119" s="174" t="str">
        <f t="shared" si="14"/>
        <v/>
      </c>
      <c r="U119" s="175"/>
      <c r="V119" s="175"/>
      <c r="W119" s="176"/>
      <c r="X119" s="149"/>
      <c r="Y119" s="131"/>
      <c r="Z119" s="131"/>
      <c r="AA119" s="132"/>
      <c r="AG119" s="1">
        <f t="shared" si="15"/>
        <v>0</v>
      </c>
      <c r="AL119" s="74">
        <f t="shared" si="13"/>
        <v>0</v>
      </c>
    </row>
    <row r="120" spans="2:38" ht="18.75" customHeight="1">
      <c r="B120" s="144"/>
      <c r="C120" s="145"/>
      <c r="D120" s="145"/>
      <c r="E120" s="145"/>
      <c r="F120" s="145"/>
      <c r="G120" s="145"/>
      <c r="H120" s="145"/>
      <c r="I120" s="145"/>
      <c r="J120" s="145"/>
      <c r="K120" s="146"/>
      <c r="L120" s="147"/>
      <c r="M120" s="148"/>
      <c r="N120" s="148"/>
      <c r="O120" s="148"/>
      <c r="P120" s="148"/>
      <c r="Q120" s="148"/>
      <c r="R120" s="172"/>
      <c r="S120" s="173"/>
      <c r="T120" s="174" t="str">
        <f t="shared" si="14"/>
        <v/>
      </c>
      <c r="U120" s="175"/>
      <c r="V120" s="175"/>
      <c r="W120" s="176"/>
      <c r="X120" s="149"/>
      <c r="Y120" s="131"/>
      <c r="Z120" s="131"/>
      <c r="AA120" s="132"/>
      <c r="AG120" s="1">
        <f t="shared" si="15"/>
        <v>0</v>
      </c>
      <c r="AL120" s="74">
        <f t="shared" si="13"/>
        <v>0</v>
      </c>
    </row>
    <row r="121" spans="2:38" ht="18.75" customHeight="1">
      <c r="B121" s="144"/>
      <c r="C121" s="145"/>
      <c r="D121" s="145"/>
      <c r="E121" s="145"/>
      <c r="F121" s="145"/>
      <c r="G121" s="145"/>
      <c r="H121" s="145"/>
      <c r="I121" s="145"/>
      <c r="J121" s="145"/>
      <c r="K121" s="146"/>
      <c r="L121" s="147"/>
      <c r="M121" s="148"/>
      <c r="N121" s="148"/>
      <c r="O121" s="148"/>
      <c r="P121" s="148"/>
      <c r="Q121" s="148"/>
      <c r="R121" s="172"/>
      <c r="S121" s="173"/>
      <c r="T121" s="174" t="str">
        <f t="shared" si="14"/>
        <v/>
      </c>
      <c r="U121" s="175"/>
      <c r="V121" s="175"/>
      <c r="W121" s="176"/>
      <c r="X121" s="149"/>
      <c r="Y121" s="131"/>
      <c r="Z121" s="131"/>
      <c r="AA121" s="132"/>
      <c r="AG121" s="1">
        <f t="shared" si="15"/>
        <v>0</v>
      </c>
      <c r="AL121" s="74">
        <f t="shared" si="13"/>
        <v>0</v>
      </c>
    </row>
    <row r="122" spans="2:38" ht="18.75" customHeight="1">
      <c r="B122" s="144"/>
      <c r="C122" s="145"/>
      <c r="D122" s="145"/>
      <c r="E122" s="145"/>
      <c r="F122" s="145"/>
      <c r="G122" s="145"/>
      <c r="H122" s="145"/>
      <c r="I122" s="145"/>
      <c r="J122" s="145"/>
      <c r="K122" s="146"/>
      <c r="L122" s="147"/>
      <c r="M122" s="148"/>
      <c r="N122" s="148"/>
      <c r="O122" s="148"/>
      <c r="P122" s="148"/>
      <c r="Q122" s="148"/>
      <c r="R122" s="172"/>
      <c r="S122" s="173"/>
      <c r="T122" s="174" t="str">
        <f t="shared" si="14"/>
        <v/>
      </c>
      <c r="U122" s="175"/>
      <c r="V122" s="175"/>
      <c r="W122" s="176"/>
      <c r="X122" s="149"/>
      <c r="Y122" s="131"/>
      <c r="Z122" s="131"/>
      <c r="AA122" s="132"/>
      <c r="AG122" s="1">
        <f t="shared" si="15"/>
        <v>0</v>
      </c>
      <c r="AL122" s="74">
        <f t="shared" si="13"/>
        <v>0</v>
      </c>
    </row>
    <row r="123" spans="2:38" ht="18.75" hidden="1" customHeight="1" outlineLevel="1">
      <c r="B123" s="183"/>
      <c r="C123" s="184"/>
      <c r="D123" s="184"/>
      <c r="E123" s="184"/>
      <c r="F123" s="184"/>
      <c r="G123" s="184"/>
      <c r="H123" s="184"/>
      <c r="I123" s="184"/>
      <c r="J123" s="184"/>
      <c r="K123" s="185"/>
      <c r="L123" s="186"/>
      <c r="M123" s="163"/>
      <c r="N123" s="148"/>
      <c r="O123" s="148"/>
      <c r="P123" s="163"/>
      <c r="Q123" s="163"/>
      <c r="R123" s="187"/>
      <c r="S123" s="188"/>
      <c r="T123" s="187">
        <f t="shared" ref="T123" si="16">AL123</f>
        <v>0</v>
      </c>
      <c r="U123" s="361"/>
      <c r="V123" s="361"/>
      <c r="W123" s="188"/>
      <c r="X123" s="189"/>
      <c r="Y123" s="114"/>
      <c r="Z123" s="114"/>
      <c r="AA123" s="115"/>
      <c r="AL123" s="74">
        <f t="shared" si="13"/>
        <v>0</v>
      </c>
    </row>
    <row r="124" spans="2:38" ht="21.75" customHeight="1" collapsed="1">
      <c r="B124" s="177" t="s">
        <v>36</v>
      </c>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35"/>
    </row>
    <row r="125" spans="2:38" ht="24.75" customHeight="1" thickBot="1">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36" t="str">
        <f>IF(AI126="","",AG126&amp;"/"&amp;$AJ$36&amp;"枚目")</f>
        <v/>
      </c>
      <c r="AB125" s="35"/>
    </row>
    <row r="126" spans="2:38" ht="18.75" customHeight="1" thickBot="1">
      <c r="B126" s="130" t="s">
        <v>2</v>
      </c>
      <c r="C126" s="131"/>
      <c r="D126" s="131"/>
      <c r="E126" s="131"/>
      <c r="F126" s="131"/>
      <c r="G126" s="131"/>
      <c r="H126" s="131"/>
      <c r="I126" s="131"/>
      <c r="J126" s="131"/>
      <c r="K126" s="178"/>
      <c r="L126" s="148" t="s">
        <v>63</v>
      </c>
      <c r="M126" s="148"/>
      <c r="N126" s="148" t="s">
        <v>39</v>
      </c>
      <c r="O126" s="148"/>
      <c r="P126" s="148" t="s">
        <v>38</v>
      </c>
      <c r="Q126" s="148"/>
      <c r="R126" s="148" t="s">
        <v>3</v>
      </c>
      <c r="S126" s="148"/>
      <c r="T126" s="148" t="s">
        <v>68</v>
      </c>
      <c r="U126" s="148"/>
      <c r="V126" s="148"/>
      <c r="W126" s="148"/>
      <c r="X126" s="149" t="s">
        <v>40</v>
      </c>
      <c r="Y126" s="131"/>
      <c r="Z126" s="131"/>
      <c r="AA126" s="132"/>
      <c r="AG126" s="54" t="str">
        <f>IF((SUM(AG127:AG153)&gt;=1),4,"")</f>
        <v/>
      </c>
      <c r="AH126" s="1" t="s">
        <v>80</v>
      </c>
      <c r="AI126" s="1" t="str">
        <f>IF(AG126="","","内訳有")</f>
        <v/>
      </c>
      <c r="AL126" s="1" t="s">
        <v>82</v>
      </c>
    </row>
    <row r="127" spans="2:38" ht="18.75" hidden="1" customHeight="1" outlineLevel="1">
      <c r="B127" s="179"/>
      <c r="C127" s="180"/>
      <c r="D127" s="180"/>
      <c r="E127" s="180"/>
      <c r="F127" s="180"/>
      <c r="G127" s="180"/>
      <c r="H127" s="180"/>
      <c r="I127" s="180"/>
      <c r="J127" s="180"/>
      <c r="K127" s="181"/>
      <c r="L127" s="147"/>
      <c r="M127" s="148"/>
      <c r="N127" s="182"/>
      <c r="O127" s="182"/>
      <c r="P127" s="148"/>
      <c r="Q127" s="148"/>
      <c r="R127" s="172"/>
      <c r="S127" s="173"/>
      <c r="T127" s="218">
        <f>AL127</f>
        <v>0</v>
      </c>
      <c r="U127" s="340"/>
      <c r="V127" s="340"/>
      <c r="W127" s="219"/>
      <c r="X127" s="149"/>
      <c r="Y127" s="131"/>
      <c r="Z127" s="131"/>
      <c r="AA127" s="132"/>
      <c r="AG127" s="47"/>
      <c r="AL127" s="74">
        <f>IF($AD$8=$AJ$7,ROUND((N127*R127),0),IF($AD$8=$AJ$8,ROUNDDOWN((N127*R127),0),IF($AD$8=$AJ$9,ROUNDUP((N127*R127),0),"")))</f>
        <v>0</v>
      </c>
    </row>
    <row r="128" spans="2:38" ht="18.75" customHeight="1" collapsed="1">
      <c r="B128" s="144"/>
      <c r="C128" s="145"/>
      <c r="D128" s="145"/>
      <c r="E128" s="145"/>
      <c r="F128" s="145"/>
      <c r="G128" s="145"/>
      <c r="H128" s="145"/>
      <c r="I128" s="145"/>
      <c r="J128" s="145"/>
      <c r="K128" s="146"/>
      <c r="L128" s="147"/>
      <c r="M128" s="148"/>
      <c r="N128" s="150"/>
      <c r="O128" s="150"/>
      <c r="P128" s="148"/>
      <c r="Q128" s="148"/>
      <c r="R128" s="172"/>
      <c r="S128" s="173"/>
      <c r="T128" s="174" t="str">
        <f>IF(B128="","",AL128)</f>
        <v/>
      </c>
      <c r="U128" s="175"/>
      <c r="V128" s="175"/>
      <c r="W128" s="176"/>
      <c r="X128" s="149"/>
      <c r="Y128" s="131"/>
      <c r="Z128" s="131"/>
      <c r="AA128" s="132"/>
      <c r="AG128" s="1">
        <f>26-COUNTBLANK(B128:AA128)</f>
        <v>0</v>
      </c>
      <c r="AL128" s="74">
        <f t="shared" ref="AL128:AL153" si="17">IF($AD$8=$AJ$7,ROUND((N128*R128),0),IF($AD$8=$AJ$8,ROUNDDOWN((N128*R128),0),IF($AD$8=$AJ$9,ROUNDUP((N128*R128),0),"")))</f>
        <v>0</v>
      </c>
    </row>
    <row r="129" spans="2:38" ht="18.75" customHeight="1">
      <c r="B129" s="144"/>
      <c r="C129" s="145"/>
      <c r="D129" s="145"/>
      <c r="E129" s="145"/>
      <c r="F129" s="145"/>
      <c r="G129" s="145"/>
      <c r="H129" s="145"/>
      <c r="I129" s="145"/>
      <c r="J129" s="145"/>
      <c r="K129" s="146"/>
      <c r="L129" s="147"/>
      <c r="M129" s="148"/>
      <c r="N129" s="148"/>
      <c r="O129" s="148"/>
      <c r="P129" s="148"/>
      <c r="Q129" s="148"/>
      <c r="R129" s="172"/>
      <c r="S129" s="173"/>
      <c r="T129" s="174" t="str">
        <f t="shared" ref="T129:T152" si="18">IF(B129="","",AL129)</f>
        <v/>
      </c>
      <c r="U129" s="175"/>
      <c r="V129" s="175"/>
      <c r="W129" s="176"/>
      <c r="X129" s="149"/>
      <c r="Y129" s="131"/>
      <c r="Z129" s="131"/>
      <c r="AA129" s="132"/>
      <c r="AG129" s="1">
        <f t="shared" ref="AG129:AG152" si="19">26-COUNTBLANK(B129:AA129)</f>
        <v>0</v>
      </c>
      <c r="AL129" s="74">
        <f t="shared" si="17"/>
        <v>0</v>
      </c>
    </row>
    <row r="130" spans="2:38" ht="18.75" customHeight="1">
      <c r="B130" s="144"/>
      <c r="C130" s="145"/>
      <c r="D130" s="145"/>
      <c r="E130" s="145"/>
      <c r="F130" s="145"/>
      <c r="G130" s="145"/>
      <c r="H130" s="145"/>
      <c r="I130" s="145"/>
      <c r="J130" s="145"/>
      <c r="K130" s="146"/>
      <c r="L130" s="147"/>
      <c r="M130" s="148"/>
      <c r="N130" s="148"/>
      <c r="O130" s="148"/>
      <c r="P130" s="148"/>
      <c r="Q130" s="148"/>
      <c r="R130" s="172"/>
      <c r="S130" s="173"/>
      <c r="T130" s="174" t="str">
        <f t="shared" si="18"/>
        <v/>
      </c>
      <c r="U130" s="175"/>
      <c r="V130" s="175"/>
      <c r="W130" s="176"/>
      <c r="X130" s="149"/>
      <c r="Y130" s="131"/>
      <c r="Z130" s="131"/>
      <c r="AA130" s="132"/>
      <c r="AG130" s="1">
        <f t="shared" si="19"/>
        <v>0</v>
      </c>
      <c r="AL130" s="74">
        <f t="shared" si="17"/>
        <v>0</v>
      </c>
    </row>
    <row r="131" spans="2:38" ht="18.75" customHeight="1">
      <c r="B131" s="144"/>
      <c r="C131" s="145"/>
      <c r="D131" s="145"/>
      <c r="E131" s="145"/>
      <c r="F131" s="145"/>
      <c r="G131" s="145"/>
      <c r="H131" s="145"/>
      <c r="I131" s="145"/>
      <c r="J131" s="145"/>
      <c r="K131" s="146"/>
      <c r="L131" s="147"/>
      <c r="M131" s="148"/>
      <c r="N131" s="148"/>
      <c r="O131" s="148"/>
      <c r="P131" s="148"/>
      <c r="Q131" s="148"/>
      <c r="R131" s="172"/>
      <c r="S131" s="173"/>
      <c r="T131" s="174" t="str">
        <f t="shared" si="18"/>
        <v/>
      </c>
      <c r="U131" s="175"/>
      <c r="V131" s="175"/>
      <c r="W131" s="176"/>
      <c r="X131" s="149"/>
      <c r="Y131" s="131"/>
      <c r="Z131" s="131"/>
      <c r="AA131" s="132"/>
      <c r="AG131" s="1">
        <f t="shared" si="19"/>
        <v>0</v>
      </c>
      <c r="AL131" s="74">
        <f t="shared" si="17"/>
        <v>0</v>
      </c>
    </row>
    <row r="132" spans="2:38" ht="18.75" customHeight="1">
      <c r="B132" s="144"/>
      <c r="C132" s="145"/>
      <c r="D132" s="145"/>
      <c r="E132" s="145"/>
      <c r="F132" s="145"/>
      <c r="G132" s="145"/>
      <c r="H132" s="145"/>
      <c r="I132" s="145"/>
      <c r="J132" s="145"/>
      <c r="K132" s="146"/>
      <c r="L132" s="147"/>
      <c r="M132" s="148"/>
      <c r="N132" s="148"/>
      <c r="O132" s="148"/>
      <c r="P132" s="148"/>
      <c r="Q132" s="148"/>
      <c r="R132" s="172"/>
      <c r="S132" s="173"/>
      <c r="T132" s="174" t="str">
        <f t="shared" si="18"/>
        <v/>
      </c>
      <c r="U132" s="175"/>
      <c r="V132" s="175"/>
      <c r="W132" s="176"/>
      <c r="X132" s="149"/>
      <c r="Y132" s="131"/>
      <c r="Z132" s="131"/>
      <c r="AA132" s="132"/>
      <c r="AG132" s="1">
        <f t="shared" si="19"/>
        <v>0</v>
      </c>
      <c r="AL132" s="74">
        <f t="shared" si="17"/>
        <v>0</v>
      </c>
    </row>
    <row r="133" spans="2:38" ht="18.75" customHeight="1">
      <c r="B133" s="144"/>
      <c r="C133" s="145"/>
      <c r="D133" s="145"/>
      <c r="E133" s="145"/>
      <c r="F133" s="145"/>
      <c r="G133" s="145"/>
      <c r="H133" s="145"/>
      <c r="I133" s="145"/>
      <c r="J133" s="145"/>
      <c r="K133" s="146"/>
      <c r="L133" s="147"/>
      <c r="M133" s="148"/>
      <c r="N133" s="148"/>
      <c r="O133" s="148"/>
      <c r="P133" s="148"/>
      <c r="Q133" s="148"/>
      <c r="R133" s="172"/>
      <c r="S133" s="173"/>
      <c r="T133" s="174" t="str">
        <f t="shared" si="18"/>
        <v/>
      </c>
      <c r="U133" s="175"/>
      <c r="V133" s="175"/>
      <c r="W133" s="176"/>
      <c r="X133" s="149"/>
      <c r="Y133" s="131"/>
      <c r="Z133" s="131"/>
      <c r="AA133" s="132"/>
      <c r="AG133" s="1">
        <f t="shared" si="19"/>
        <v>0</v>
      </c>
      <c r="AL133" s="74">
        <f t="shared" si="17"/>
        <v>0</v>
      </c>
    </row>
    <row r="134" spans="2:38" ht="18.75" customHeight="1">
      <c r="B134" s="144"/>
      <c r="C134" s="145"/>
      <c r="D134" s="145"/>
      <c r="E134" s="145"/>
      <c r="F134" s="145"/>
      <c r="G134" s="145"/>
      <c r="H134" s="145"/>
      <c r="I134" s="145"/>
      <c r="J134" s="145"/>
      <c r="K134" s="146"/>
      <c r="L134" s="147"/>
      <c r="M134" s="148"/>
      <c r="N134" s="148"/>
      <c r="O134" s="148"/>
      <c r="P134" s="148"/>
      <c r="Q134" s="148"/>
      <c r="R134" s="172"/>
      <c r="S134" s="173"/>
      <c r="T134" s="174" t="str">
        <f t="shared" si="18"/>
        <v/>
      </c>
      <c r="U134" s="175"/>
      <c r="V134" s="175"/>
      <c r="W134" s="176"/>
      <c r="X134" s="149"/>
      <c r="Y134" s="131"/>
      <c r="Z134" s="131"/>
      <c r="AA134" s="132"/>
      <c r="AG134" s="1">
        <f t="shared" si="19"/>
        <v>0</v>
      </c>
      <c r="AL134" s="74">
        <f t="shared" si="17"/>
        <v>0</v>
      </c>
    </row>
    <row r="135" spans="2:38" ht="18.75" customHeight="1">
      <c r="B135" s="144"/>
      <c r="C135" s="145"/>
      <c r="D135" s="145"/>
      <c r="E135" s="145"/>
      <c r="F135" s="145"/>
      <c r="G135" s="145"/>
      <c r="H135" s="145"/>
      <c r="I135" s="145"/>
      <c r="J135" s="145"/>
      <c r="K135" s="146"/>
      <c r="L135" s="147"/>
      <c r="M135" s="148"/>
      <c r="N135" s="148"/>
      <c r="O135" s="148"/>
      <c r="P135" s="148"/>
      <c r="Q135" s="148"/>
      <c r="R135" s="172"/>
      <c r="S135" s="173"/>
      <c r="T135" s="174" t="str">
        <f t="shared" si="18"/>
        <v/>
      </c>
      <c r="U135" s="175"/>
      <c r="V135" s="175"/>
      <c r="W135" s="176"/>
      <c r="X135" s="149"/>
      <c r="Y135" s="131"/>
      <c r="Z135" s="131"/>
      <c r="AA135" s="132"/>
      <c r="AG135" s="1">
        <f t="shared" si="19"/>
        <v>0</v>
      </c>
      <c r="AL135" s="74">
        <f t="shared" si="17"/>
        <v>0</v>
      </c>
    </row>
    <row r="136" spans="2:38" ht="18.75" customHeight="1">
      <c r="B136" s="144"/>
      <c r="C136" s="145"/>
      <c r="D136" s="145"/>
      <c r="E136" s="145"/>
      <c r="F136" s="145"/>
      <c r="G136" s="145"/>
      <c r="H136" s="145"/>
      <c r="I136" s="145"/>
      <c r="J136" s="145"/>
      <c r="K136" s="146"/>
      <c r="L136" s="147"/>
      <c r="M136" s="148"/>
      <c r="N136" s="148"/>
      <c r="O136" s="148"/>
      <c r="P136" s="148"/>
      <c r="Q136" s="148"/>
      <c r="R136" s="172"/>
      <c r="S136" s="173"/>
      <c r="T136" s="174" t="str">
        <f t="shared" si="18"/>
        <v/>
      </c>
      <c r="U136" s="175"/>
      <c r="V136" s="175"/>
      <c r="W136" s="176"/>
      <c r="X136" s="149"/>
      <c r="Y136" s="131"/>
      <c r="Z136" s="131"/>
      <c r="AA136" s="132"/>
      <c r="AG136" s="1">
        <f t="shared" si="19"/>
        <v>0</v>
      </c>
      <c r="AL136" s="74">
        <f t="shared" si="17"/>
        <v>0</v>
      </c>
    </row>
    <row r="137" spans="2:38" ht="18.75" customHeight="1">
      <c r="B137" s="144"/>
      <c r="C137" s="145"/>
      <c r="D137" s="145"/>
      <c r="E137" s="145"/>
      <c r="F137" s="145"/>
      <c r="G137" s="145"/>
      <c r="H137" s="145"/>
      <c r="I137" s="145"/>
      <c r="J137" s="145"/>
      <c r="K137" s="146"/>
      <c r="L137" s="147"/>
      <c r="M137" s="148"/>
      <c r="N137" s="148"/>
      <c r="O137" s="148"/>
      <c r="P137" s="148"/>
      <c r="Q137" s="148"/>
      <c r="R137" s="172"/>
      <c r="S137" s="173"/>
      <c r="T137" s="174" t="str">
        <f t="shared" si="18"/>
        <v/>
      </c>
      <c r="U137" s="175"/>
      <c r="V137" s="175"/>
      <c r="W137" s="176"/>
      <c r="X137" s="149"/>
      <c r="Y137" s="131"/>
      <c r="Z137" s="131"/>
      <c r="AA137" s="132"/>
      <c r="AG137" s="1">
        <f t="shared" si="19"/>
        <v>0</v>
      </c>
      <c r="AL137" s="74">
        <f t="shared" si="17"/>
        <v>0</v>
      </c>
    </row>
    <row r="138" spans="2:38" ht="18.75" customHeight="1">
      <c r="B138" s="144"/>
      <c r="C138" s="145"/>
      <c r="D138" s="145"/>
      <c r="E138" s="145"/>
      <c r="F138" s="145"/>
      <c r="G138" s="145"/>
      <c r="H138" s="145"/>
      <c r="I138" s="145"/>
      <c r="J138" s="145"/>
      <c r="K138" s="146"/>
      <c r="L138" s="147"/>
      <c r="M138" s="148"/>
      <c r="N138" s="148"/>
      <c r="O138" s="148"/>
      <c r="P138" s="148"/>
      <c r="Q138" s="148"/>
      <c r="R138" s="172"/>
      <c r="S138" s="173"/>
      <c r="T138" s="174" t="str">
        <f t="shared" si="18"/>
        <v/>
      </c>
      <c r="U138" s="175"/>
      <c r="V138" s="175"/>
      <c r="W138" s="176"/>
      <c r="X138" s="149"/>
      <c r="Y138" s="131"/>
      <c r="Z138" s="131"/>
      <c r="AA138" s="132"/>
      <c r="AG138" s="1">
        <f t="shared" si="19"/>
        <v>0</v>
      </c>
      <c r="AL138" s="74">
        <f t="shared" si="17"/>
        <v>0</v>
      </c>
    </row>
    <row r="139" spans="2:38" ht="18.75" customHeight="1">
      <c r="B139" s="144"/>
      <c r="C139" s="145"/>
      <c r="D139" s="145"/>
      <c r="E139" s="145"/>
      <c r="F139" s="145"/>
      <c r="G139" s="145"/>
      <c r="H139" s="145"/>
      <c r="I139" s="145"/>
      <c r="J139" s="145"/>
      <c r="K139" s="146"/>
      <c r="L139" s="147"/>
      <c r="M139" s="148"/>
      <c r="N139" s="148"/>
      <c r="O139" s="148"/>
      <c r="P139" s="148"/>
      <c r="Q139" s="148"/>
      <c r="R139" s="172"/>
      <c r="S139" s="173"/>
      <c r="T139" s="174" t="str">
        <f t="shared" si="18"/>
        <v/>
      </c>
      <c r="U139" s="175"/>
      <c r="V139" s="175"/>
      <c r="W139" s="176"/>
      <c r="X139" s="149"/>
      <c r="Y139" s="131"/>
      <c r="Z139" s="131"/>
      <c r="AA139" s="132"/>
      <c r="AG139" s="1">
        <f t="shared" si="19"/>
        <v>0</v>
      </c>
      <c r="AL139" s="74">
        <f t="shared" si="17"/>
        <v>0</v>
      </c>
    </row>
    <row r="140" spans="2:38" ht="18.75" customHeight="1">
      <c r="B140" s="144"/>
      <c r="C140" s="145"/>
      <c r="D140" s="145"/>
      <c r="E140" s="145"/>
      <c r="F140" s="145"/>
      <c r="G140" s="145"/>
      <c r="H140" s="145"/>
      <c r="I140" s="145"/>
      <c r="J140" s="145"/>
      <c r="K140" s="146"/>
      <c r="L140" s="147"/>
      <c r="M140" s="148"/>
      <c r="N140" s="148"/>
      <c r="O140" s="148"/>
      <c r="P140" s="148"/>
      <c r="Q140" s="148"/>
      <c r="R140" s="172"/>
      <c r="S140" s="173"/>
      <c r="T140" s="174" t="str">
        <f t="shared" si="18"/>
        <v/>
      </c>
      <c r="U140" s="175"/>
      <c r="V140" s="175"/>
      <c r="W140" s="176"/>
      <c r="X140" s="149"/>
      <c r="Y140" s="131"/>
      <c r="Z140" s="131"/>
      <c r="AA140" s="132"/>
      <c r="AG140" s="1">
        <f t="shared" si="19"/>
        <v>0</v>
      </c>
      <c r="AL140" s="74">
        <f t="shared" si="17"/>
        <v>0</v>
      </c>
    </row>
    <row r="141" spans="2:38" ht="18.75" customHeight="1">
      <c r="B141" s="144"/>
      <c r="C141" s="145"/>
      <c r="D141" s="145"/>
      <c r="E141" s="145"/>
      <c r="F141" s="145"/>
      <c r="G141" s="145"/>
      <c r="H141" s="145"/>
      <c r="I141" s="145"/>
      <c r="J141" s="145"/>
      <c r="K141" s="146"/>
      <c r="L141" s="147"/>
      <c r="M141" s="148"/>
      <c r="N141" s="148"/>
      <c r="O141" s="148"/>
      <c r="P141" s="148"/>
      <c r="Q141" s="148"/>
      <c r="R141" s="172"/>
      <c r="S141" s="173"/>
      <c r="T141" s="174" t="str">
        <f t="shared" si="18"/>
        <v/>
      </c>
      <c r="U141" s="175"/>
      <c r="V141" s="175"/>
      <c r="W141" s="176"/>
      <c r="X141" s="149"/>
      <c r="Y141" s="131"/>
      <c r="Z141" s="131"/>
      <c r="AA141" s="132"/>
      <c r="AG141" s="1">
        <f t="shared" si="19"/>
        <v>0</v>
      </c>
      <c r="AL141" s="74">
        <f t="shared" si="17"/>
        <v>0</v>
      </c>
    </row>
    <row r="142" spans="2:38" ht="18.75" customHeight="1">
      <c r="B142" s="144"/>
      <c r="C142" s="145"/>
      <c r="D142" s="145"/>
      <c r="E142" s="145"/>
      <c r="F142" s="145"/>
      <c r="G142" s="145"/>
      <c r="H142" s="145"/>
      <c r="I142" s="145"/>
      <c r="J142" s="145"/>
      <c r="K142" s="146"/>
      <c r="L142" s="147"/>
      <c r="M142" s="148"/>
      <c r="N142" s="148"/>
      <c r="O142" s="148"/>
      <c r="P142" s="148"/>
      <c r="Q142" s="148"/>
      <c r="R142" s="172"/>
      <c r="S142" s="173"/>
      <c r="T142" s="174" t="str">
        <f t="shared" si="18"/>
        <v/>
      </c>
      <c r="U142" s="175"/>
      <c r="V142" s="175"/>
      <c r="W142" s="176"/>
      <c r="X142" s="149"/>
      <c r="Y142" s="131"/>
      <c r="Z142" s="131"/>
      <c r="AA142" s="132"/>
      <c r="AG142" s="1">
        <f t="shared" si="19"/>
        <v>0</v>
      </c>
      <c r="AL142" s="74">
        <f t="shared" si="17"/>
        <v>0</v>
      </c>
    </row>
    <row r="143" spans="2:38" ht="18.75" customHeight="1">
      <c r="B143" s="144"/>
      <c r="C143" s="145"/>
      <c r="D143" s="145"/>
      <c r="E143" s="145"/>
      <c r="F143" s="145"/>
      <c r="G143" s="145"/>
      <c r="H143" s="145"/>
      <c r="I143" s="145"/>
      <c r="J143" s="145"/>
      <c r="K143" s="146"/>
      <c r="L143" s="147"/>
      <c r="M143" s="148"/>
      <c r="N143" s="148"/>
      <c r="O143" s="148"/>
      <c r="P143" s="148"/>
      <c r="Q143" s="148"/>
      <c r="R143" s="172"/>
      <c r="S143" s="173"/>
      <c r="T143" s="174" t="str">
        <f t="shared" si="18"/>
        <v/>
      </c>
      <c r="U143" s="175"/>
      <c r="V143" s="175"/>
      <c r="W143" s="176"/>
      <c r="X143" s="149"/>
      <c r="Y143" s="131"/>
      <c r="Z143" s="131"/>
      <c r="AA143" s="132"/>
      <c r="AG143" s="1">
        <f t="shared" si="19"/>
        <v>0</v>
      </c>
      <c r="AL143" s="74">
        <f t="shared" si="17"/>
        <v>0</v>
      </c>
    </row>
    <row r="144" spans="2:38" ht="18.75" customHeight="1">
      <c r="B144" s="144"/>
      <c r="C144" s="145"/>
      <c r="D144" s="145"/>
      <c r="E144" s="145"/>
      <c r="F144" s="145"/>
      <c r="G144" s="145"/>
      <c r="H144" s="145"/>
      <c r="I144" s="145"/>
      <c r="J144" s="145"/>
      <c r="K144" s="146"/>
      <c r="L144" s="147"/>
      <c r="M144" s="148"/>
      <c r="N144" s="148"/>
      <c r="O144" s="148"/>
      <c r="P144" s="148"/>
      <c r="Q144" s="148"/>
      <c r="R144" s="172"/>
      <c r="S144" s="173"/>
      <c r="T144" s="174" t="str">
        <f t="shared" si="18"/>
        <v/>
      </c>
      <c r="U144" s="175"/>
      <c r="V144" s="175"/>
      <c r="W144" s="176"/>
      <c r="X144" s="149"/>
      <c r="Y144" s="131"/>
      <c r="Z144" s="131"/>
      <c r="AA144" s="132"/>
      <c r="AG144" s="1">
        <f t="shared" si="19"/>
        <v>0</v>
      </c>
      <c r="AL144" s="74">
        <f t="shared" si="17"/>
        <v>0</v>
      </c>
    </row>
    <row r="145" spans="2:38" ht="18.75" customHeight="1">
      <c r="B145" s="144"/>
      <c r="C145" s="145"/>
      <c r="D145" s="145"/>
      <c r="E145" s="145"/>
      <c r="F145" s="145"/>
      <c r="G145" s="145"/>
      <c r="H145" s="145"/>
      <c r="I145" s="145"/>
      <c r="J145" s="145"/>
      <c r="K145" s="146"/>
      <c r="L145" s="147"/>
      <c r="M145" s="148"/>
      <c r="N145" s="148"/>
      <c r="O145" s="148"/>
      <c r="P145" s="148"/>
      <c r="Q145" s="148"/>
      <c r="R145" s="172"/>
      <c r="S145" s="173"/>
      <c r="T145" s="174" t="str">
        <f t="shared" si="18"/>
        <v/>
      </c>
      <c r="U145" s="175"/>
      <c r="V145" s="175"/>
      <c r="W145" s="176"/>
      <c r="X145" s="149"/>
      <c r="Y145" s="131"/>
      <c r="Z145" s="131"/>
      <c r="AA145" s="132"/>
      <c r="AG145" s="1">
        <f t="shared" si="19"/>
        <v>0</v>
      </c>
      <c r="AL145" s="74">
        <f t="shared" si="17"/>
        <v>0</v>
      </c>
    </row>
    <row r="146" spans="2:38" ht="18.75" customHeight="1">
      <c r="B146" s="144"/>
      <c r="C146" s="145"/>
      <c r="D146" s="145"/>
      <c r="E146" s="145"/>
      <c r="F146" s="145"/>
      <c r="G146" s="145"/>
      <c r="H146" s="145"/>
      <c r="I146" s="145"/>
      <c r="J146" s="145"/>
      <c r="K146" s="146"/>
      <c r="L146" s="147"/>
      <c r="M146" s="148"/>
      <c r="N146" s="148"/>
      <c r="O146" s="148"/>
      <c r="P146" s="148"/>
      <c r="Q146" s="148"/>
      <c r="R146" s="172"/>
      <c r="S146" s="173"/>
      <c r="T146" s="174" t="str">
        <f t="shared" si="18"/>
        <v/>
      </c>
      <c r="U146" s="175"/>
      <c r="V146" s="175"/>
      <c r="W146" s="176"/>
      <c r="X146" s="149"/>
      <c r="Y146" s="131"/>
      <c r="Z146" s="131"/>
      <c r="AA146" s="132"/>
      <c r="AG146" s="1">
        <f t="shared" si="19"/>
        <v>0</v>
      </c>
      <c r="AL146" s="74">
        <f t="shared" si="17"/>
        <v>0</v>
      </c>
    </row>
    <row r="147" spans="2:38" ht="18.75" customHeight="1">
      <c r="B147" s="144"/>
      <c r="C147" s="145"/>
      <c r="D147" s="145"/>
      <c r="E147" s="145"/>
      <c r="F147" s="145"/>
      <c r="G147" s="145"/>
      <c r="H147" s="145"/>
      <c r="I147" s="145"/>
      <c r="J147" s="145"/>
      <c r="K147" s="146"/>
      <c r="L147" s="147"/>
      <c r="M147" s="148"/>
      <c r="N147" s="148"/>
      <c r="O147" s="148"/>
      <c r="P147" s="148"/>
      <c r="Q147" s="148"/>
      <c r="R147" s="172"/>
      <c r="S147" s="173"/>
      <c r="T147" s="174" t="str">
        <f t="shared" si="18"/>
        <v/>
      </c>
      <c r="U147" s="175"/>
      <c r="V147" s="175"/>
      <c r="W147" s="176"/>
      <c r="X147" s="149"/>
      <c r="Y147" s="131"/>
      <c r="Z147" s="131"/>
      <c r="AA147" s="132"/>
      <c r="AG147" s="1">
        <f t="shared" si="19"/>
        <v>0</v>
      </c>
      <c r="AL147" s="74">
        <f t="shared" si="17"/>
        <v>0</v>
      </c>
    </row>
    <row r="148" spans="2:38" ht="18.75" customHeight="1">
      <c r="B148" s="144"/>
      <c r="C148" s="145"/>
      <c r="D148" s="145"/>
      <c r="E148" s="145"/>
      <c r="F148" s="145"/>
      <c r="G148" s="145"/>
      <c r="H148" s="145"/>
      <c r="I148" s="145"/>
      <c r="J148" s="145"/>
      <c r="K148" s="146"/>
      <c r="L148" s="147"/>
      <c r="M148" s="148"/>
      <c r="N148" s="148"/>
      <c r="O148" s="148"/>
      <c r="P148" s="148"/>
      <c r="Q148" s="148"/>
      <c r="R148" s="172"/>
      <c r="S148" s="173"/>
      <c r="T148" s="174" t="str">
        <f t="shared" si="18"/>
        <v/>
      </c>
      <c r="U148" s="175"/>
      <c r="V148" s="175"/>
      <c r="W148" s="176"/>
      <c r="X148" s="149"/>
      <c r="Y148" s="131"/>
      <c r="Z148" s="131"/>
      <c r="AA148" s="132"/>
      <c r="AG148" s="1">
        <f t="shared" si="19"/>
        <v>0</v>
      </c>
      <c r="AL148" s="74">
        <f t="shared" si="17"/>
        <v>0</v>
      </c>
    </row>
    <row r="149" spans="2:38" ht="18.75" customHeight="1">
      <c r="B149" s="144"/>
      <c r="C149" s="145"/>
      <c r="D149" s="145"/>
      <c r="E149" s="145"/>
      <c r="F149" s="145"/>
      <c r="G149" s="145"/>
      <c r="H149" s="145"/>
      <c r="I149" s="145"/>
      <c r="J149" s="145"/>
      <c r="K149" s="146"/>
      <c r="L149" s="147"/>
      <c r="M149" s="148"/>
      <c r="N149" s="148"/>
      <c r="O149" s="148"/>
      <c r="P149" s="148"/>
      <c r="Q149" s="148"/>
      <c r="R149" s="172"/>
      <c r="S149" s="173"/>
      <c r="T149" s="174" t="str">
        <f t="shared" si="18"/>
        <v/>
      </c>
      <c r="U149" s="175"/>
      <c r="V149" s="175"/>
      <c r="W149" s="176"/>
      <c r="X149" s="149"/>
      <c r="Y149" s="131"/>
      <c r="Z149" s="131"/>
      <c r="AA149" s="132"/>
      <c r="AG149" s="1">
        <f t="shared" si="19"/>
        <v>0</v>
      </c>
      <c r="AL149" s="74">
        <f t="shared" si="17"/>
        <v>0</v>
      </c>
    </row>
    <row r="150" spans="2:38" ht="18.75" customHeight="1">
      <c r="B150" s="144"/>
      <c r="C150" s="145"/>
      <c r="D150" s="145"/>
      <c r="E150" s="145"/>
      <c r="F150" s="145"/>
      <c r="G150" s="145"/>
      <c r="H150" s="145"/>
      <c r="I150" s="145"/>
      <c r="J150" s="145"/>
      <c r="K150" s="146"/>
      <c r="L150" s="147"/>
      <c r="M150" s="148"/>
      <c r="N150" s="148"/>
      <c r="O150" s="148"/>
      <c r="P150" s="148"/>
      <c r="Q150" s="148"/>
      <c r="R150" s="172"/>
      <c r="S150" s="173"/>
      <c r="T150" s="174" t="str">
        <f t="shared" si="18"/>
        <v/>
      </c>
      <c r="U150" s="175"/>
      <c r="V150" s="175"/>
      <c r="W150" s="176"/>
      <c r="X150" s="149"/>
      <c r="Y150" s="131"/>
      <c r="Z150" s="131"/>
      <c r="AA150" s="132"/>
      <c r="AG150" s="1">
        <f t="shared" si="19"/>
        <v>0</v>
      </c>
      <c r="AL150" s="74">
        <f t="shared" si="17"/>
        <v>0</v>
      </c>
    </row>
    <row r="151" spans="2:38" ht="18.75" customHeight="1">
      <c r="B151" s="144"/>
      <c r="C151" s="145"/>
      <c r="D151" s="145"/>
      <c r="E151" s="145"/>
      <c r="F151" s="145"/>
      <c r="G151" s="145"/>
      <c r="H151" s="145"/>
      <c r="I151" s="145"/>
      <c r="J151" s="145"/>
      <c r="K151" s="146"/>
      <c r="L151" s="147"/>
      <c r="M151" s="148"/>
      <c r="N151" s="148"/>
      <c r="O151" s="148"/>
      <c r="P151" s="148"/>
      <c r="Q151" s="148"/>
      <c r="R151" s="172"/>
      <c r="S151" s="173"/>
      <c r="T151" s="174" t="str">
        <f t="shared" si="18"/>
        <v/>
      </c>
      <c r="U151" s="175"/>
      <c r="V151" s="175"/>
      <c r="W151" s="176"/>
      <c r="X151" s="149"/>
      <c r="Y151" s="131"/>
      <c r="Z151" s="131"/>
      <c r="AA151" s="132"/>
      <c r="AG151" s="1">
        <f t="shared" si="19"/>
        <v>0</v>
      </c>
      <c r="AL151" s="74">
        <f t="shared" si="17"/>
        <v>0</v>
      </c>
    </row>
    <row r="152" spans="2:38" ht="18.75" customHeight="1">
      <c r="B152" s="144"/>
      <c r="C152" s="145"/>
      <c r="D152" s="145"/>
      <c r="E152" s="145"/>
      <c r="F152" s="145"/>
      <c r="G152" s="145"/>
      <c r="H152" s="145"/>
      <c r="I152" s="145"/>
      <c r="J152" s="145"/>
      <c r="K152" s="146"/>
      <c r="L152" s="147"/>
      <c r="M152" s="148"/>
      <c r="N152" s="148"/>
      <c r="O152" s="148"/>
      <c r="P152" s="148"/>
      <c r="Q152" s="148"/>
      <c r="R152" s="172"/>
      <c r="S152" s="173"/>
      <c r="T152" s="174" t="str">
        <f t="shared" si="18"/>
        <v/>
      </c>
      <c r="U152" s="175"/>
      <c r="V152" s="175"/>
      <c r="W152" s="176"/>
      <c r="X152" s="149"/>
      <c r="Y152" s="131"/>
      <c r="Z152" s="131"/>
      <c r="AA152" s="132"/>
      <c r="AG152" s="1">
        <f t="shared" si="19"/>
        <v>0</v>
      </c>
      <c r="AL152" s="74">
        <f t="shared" si="17"/>
        <v>0</v>
      </c>
    </row>
    <row r="153" spans="2:38" ht="18.75" hidden="1" customHeight="1" outlineLevel="1">
      <c r="B153" s="183"/>
      <c r="C153" s="184"/>
      <c r="D153" s="184"/>
      <c r="E153" s="184"/>
      <c r="F153" s="184"/>
      <c r="G153" s="184"/>
      <c r="H153" s="184"/>
      <c r="I153" s="184"/>
      <c r="J153" s="184"/>
      <c r="K153" s="185"/>
      <c r="L153" s="186"/>
      <c r="M153" s="163"/>
      <c r="N153" s="148"/>
      <c r="O153" s="148"/>
      <c r="P153" s="163"/>
      <c r="Q153" s="163"/>
      <c r="R153" s="187"/>
      <c r="S153" s="188"/>
      <c r="T153" s="187">
        <f t="shared" ref="T153" si="20">AL153</f>
        <v>0</v>
      </c>
      <c r="U153" s="361"/>
      <c r="V153" s="361"/>
      <c r="W153" s="188"/>
      <c r="X153" s="189"/>
      <c r="Y153" s="114"/>
      <c r="Z153" s="114"/>
      <c r="AA153" s="115"/>
      <c r="AL153" s="74">
        <f t="shared" si="17"/>
        <v>0</v>
      </c>
    </row>
    <row r="154" spans="2:38" ht="21.75" customHeight="1" collapsed="1">
      <c r="B154" s="177" t="s">
        <v>36</v>
      </c>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35"/>
    </row>
    <row r="155" spans="2:38" ht="24.75" customHeight="1" thickBot="1">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36" t="str">
        <f>IF(AI156="","",AG156&amp;"/"&amp;$AJ$36&amp;"枚目")</f>
        <v/>
      </c>
      <c r="AB155" s="35"/>
    </row>
    <row r="156" spans="2:38" ht="18.75" customHeight="1" thickBot="1">
      <c r="B156" s="130" t="s">
        <v>2</v>
      </c>
      <c r="C156" s="131"/>
      <c r="D156" s="131"/>
      <c r="E156" s="131"/>
      <c r="F156" s="131"/>
      <c r="G156" s="131"/>
      <c r="H156" s="131"/>
      <c r="I156" s="131"/>
      <c r="J156" s="131"/>
      <c r="K156" s="178"/>
      <c r="L156" s="148" t="s">
        <v>63</v>
      </c>
      <c r="M156" s="148"/>
      <c r="N156" s="148" t="s">
        <v>39</v>
      </c>
      <c r="O156" s="148"/>
      <c r="P156" s="148" t="s">
        <v>38</v>
      </c>
      <c r="Q156" s="148"/>
      <c r="R156" s="148" t="s">
        <v>3</v>
      </c>
      <c r="S156" s="148"/>
      <c r="T156" s="148" t="s">
        <v>68</v>
      </c>
      <c r="U156" s="148"/>
      <c r="V156" s="148"/>
      <c r="W156" s="148"/>
      <c r="X156" s="149" t="s">
        <v>40</v>
      </c>
      <c r="Y156" s="131"/>
      <c r="Z156" s="131"/>
      <c r="AA156" s="132"/>
      <c r="AG156" s="54" t="str">
        <f>IF((SUM(AG157:AG183)&gt;=1),5,"")</f>
        <v/>
      </c>
      <c r="AH156" s="1" t="s">
        <v>80</v>
      </c>
      <c r="AI156" s="1" t="str">
        <f>IF(AG156="","","内訳有")</f>
        <v/>
      </c>
      <c r="AL156" s="1" t="s">
        <v>82</v>
      </c>
    </row>
    <row r="157" spans="2:38" ht="18" hidden="1" customHeight="1" outlineLevel="1">
      <c r="B157" s="179"/>
      <c r="C157" s="180"/>
      <c r="D157" s="180"/>
      <c r="E157" s="180"/>
      <c r="F157" s="180"/>
      <c r="G157" s="180"/>
      <c r="H157" s="180"/>
      <c r="I157" s="180"/>
      <c r="J157" s="180"/>
      <c r="K157" s="181"/>
      <c r="L157" s="147"/>
      <c r="M157" s="148"/>
      <c r="N157" s="182"/>
      <c r="O157" s="182"/>
      <c r="P157" s="148"/>
      <c r="Q157" s="148"/>
      <c r="R157" s="172"/>
      <c r="S157" s="173"/>
      <c r="T157" s="218">
        <f>AL157</f>
        <v>0</v>
      </c>
      <c r="U157" s="340"/>
      <c r="V157" s="340"/>
      <c r="W157" s="219"/>
      <c r="X157" s="149"/>
      <c r="Y157" s="131"/>
      <c r="Z157" s="131"/>
      <c r="AA157" s="132"/>
      <c r="AG157" s="47"/>
      <c r="AL157" s="74">
        <f>IF($AD$8=$AJ$7,ROUND((N157*R157),0),IF($AD$8=$AJ$8,ROUNDDOWN((N157*R157),0),IF($AD$8=$AJ$9,ROUNDUP((N157*R157),0),"")))</f>
        <v>0</v>
      </c>
    </row>
    <row r="158" spans="2:38" ht="18.75" customHeight="1" collapsed="1">
      <c r="B158" s="144"/>
      <c r="C158" s="145"/>
      <c r="D158" s="145"/>
      <c r="E158" s="145"/>
      <c r="F158" s="145"/>
      <c r="G158" s="145"/>
      <c r="H158" s="145"/>
      <c r="I158" s="145"/>
      <c r="J158" s="145"/>
      <c r="K158" s="146"/>
      <c r="L158" s="147"/>
      <c r="M158" s="148"/>
      <c r="N158" s="150"/>
      <c r="O158" s="150"/>
      <c r="P158" s="148"/>
      <c r="Q158" s="148"/>
      <c r="R158" s="172"/>
      <c r="S158" s="173"/>
      <c r="T158" s="174" t="str">
        <f>IF(B158="","",AL158)</f>
        <v/>
      </c>
      <c r="U158" s="175"/>
      <c r="V158" s="175"/>
      <c r="W158" s="176"/>
      <c r="X158" s="149"/>
      <c r="Y158" s="131"/>
      <c r="Z158" s="131"/>
      <c r="AA158" s="132"/>
      <c r="AG158" s="1">
        <f>26-COUNTBLANK(B158:AA158)</f>
        <v>0</v>
      </c>
      <c r="AL158" s="74">
        <f t="shared" ref="AL158:AL183" si="21">IF($AD$8=$AJ$7,ROUND((N158*R158),0),IF($AD$8=$AJ$8,ROUNDDOWN((N158*R158),0),IF($AD$8=$AJ$9,ROUNDUP((N158*R158),0),"")))</f>
        <v>0</v>
      </c>
    </row>
    <row r="159" spans="2:38" ht="18.75" customHeight="1">
      <c r="B159" s="144"/>
      <c r="C159" s="145"/>
      <c r="D159" s="145"/>
      <c r="E159" s="145"/>
      <c r="F159" s="145"/>
      <c r="G159" s="145"/>
      <c r="H159" s="145"/>
      <c r="I159" s="145"/>
      <c r="J159" s="145"/>
      <c r="K159" s="146"/>
      <c r="L159" s="147"/>
      <c r="M159" s="148"/>
      <c r="N159" s="148"/>
      <c r="O159" s="148"/>
      <c r="P159" s="148"/>
      <c r="Q159" s="148"/>
      <c r="R159" s="172"/>
      <c r="S159" s="173"/>
      <c r="T159" s="174" t="str">
        <f t="shared" ref="T159:T182" si="22">IF(B159="","",AL159)</f>
        <v/>
      </c>
      <c r="U159" s="175"/>
      <c r="V159" s="175"/>
      <c r="W159" s="176"/>
      <c r="X159" s="149"/>
      <c r="Y159" s="131"/>
      <c r="Z159" s="131"/>
      <c r="AA159" s="132"/>
      <c r="AG159" s="1">
        <f t="shared" ref="AG159:AG182" si="23">26-COUNTBLANK(B159:AA159)</f>
        <v>0</v>
      </c>
      <c r="AL159" s="74">
        <f t="shared" si="21"/>
        <v>0</v>
      </c>
    </row>
    <row r="160" spans="2:38" ht="18.75" customHeight="1">
      <c r="B160" s="144"/>
      <c r="C160" s="145"/>
      <c r="D160" s="145"/>
      <c r="E160" s="145"/>
      <c r="F160" s="145"/>
      <c r="G160" s="145"/>
      <c r="H160" s="145"/>
      <c r="I160" s="145"/>
      <c r="J160" s="145"/>
      <c r="K160" s="146"/>
      <c r="L160" s="147"/>
      <c r="M160" s="148"/>
      <c r="N160" s="148"/>
      <c r="O160" s="148"/>
      <c r="P160" s="148"/>
      <c r="Q160" s="148"/>
      <c r="R160" s="172"/>
      <c r="S160" s="173"/>
      <c r="T160" s="174" t="str">
        <f t="shared" si="22"/>
        <v/>
      </c>
      <c r="U160" s="175"/>
      <c r="V160" s="175"/>
      <c r="W160" s="176"/>
      <c r="X160" s="149"/>
      <c r="Y160" s="131"/>
      <c r="Z160" s="131"/>
      <c r="AA160" s="132"/>
      <c r="AG160" s="1">
        <f t="shared" si="23"/>
        <v>0</v>
      </c>
      <c r="AL160" s="74">
        <f t="shared" si="21"/>
        <v>0</v>
      </c>
    </row>
    <row r="161" spans="2:38" ht="18.75" customHeight="1">
      <c r="B161" s="144"/>
      <c r="C161" s="145"/>
      <c r="D161" s="145"/>
      <c r="E161" s="145"/>
      <c r="F161" s="145"/>
      <c r="G161" s="145"/>
      <c r="H161" s="145"/>
      <c r="I161" s="145"/>
      <c r="J161" s="145"/>
      <c r="K161" s="146"/>
      <c r="L161" s="147"/>
      <c r="M161" s="148"/>
      <c r="N161" s="148"/>
      <c r="O161" s="148"/>
      <c r="P161" s="148"/>
      <c r="Q161" s="148"/>
      <c r="R161" s="172"/>
      <c r="S161" s="173"/>
      <c r="T161" s="174" t="str">
        <f t="shared" si="22"/>
        <v/>
      </c>
      <c r="U161" s="175"/>
      <c r="V161" s="175"/>
      <c r="W161" s="176"/>
      <c r="X161" s="149"/>
      <c r="Y161" s="131"/>
      <c r="Z161" s="131"/>
      <c r="AA161" s="132"/>
      <c r="AG161" s="1">
        <f t="shared" si="23"/>
        <v>0</v>
      </c>
      <c r="AL161" s="74">
        <f t="shared" si="21"/>
        <v>0</v>
      </c>
    </row>
    <row r="162" spans="2:38" ht="18.75" customHeight="1">
      <c r="B162" s="144"/>
      <c r="C162" s="145"/>
      <c r="D162" s="145"/>
      <c r="E162" s="145"/>
      <c r="F162" s="145"/>
      <c r="G162" s="145"/>
      <c r="H162" s="145"/>
      <c r="I162" s="145"/>
      <c r="J162" s="145"/>
      <c r="K162" s="146"/>
      <c r="L162" s="147"/>
      <c r="M162" s="148"/>
      <c r="N162" s="148"/>
      <c r="O162" s="148"/>
      <c r="P162" s="148"/>
      <c r="Q162" s="148"/>
      <c r="R162" s="172"/>
      <c r="S162" s="173"/>
      <c r="T162" s="174" t="str">
        <f t="shared" si="22"/>
        <v/>
      </c>
      <c r="U162" s="175"/>
      <c r="V162" s="175"/>
      <c r="W162" s="176"/>
      <c r="X162" s="149"/>
      <c r="Y162" s="131"/>
      <c r="Z162" s="131"/>
      <c r="AA162" s="132"/>
      <c r="AG162" s="1">
        <f t="shared" si="23"/>
        <v>0</v>
      </c>
      <c r="AL162" s="74">
        <f t="shared" si="21"/>
        <v>0</v>
      </c>
    </row>
    <row r="163" spans="2:38" ht="18.75" customHeight="1">
      <c r="B163" s="144"/>
      <c r="C163" s="145"/>
      <c r="D163" s="145"/>
      <c r="E163" s="145"/>
      <c r="F163" s="145"/>
      <c r="G163" s="145"/>
      <c r="H163" s="145"/>
      <c r="I163" s="145"/>
      <c r="J163" s="145"/>
      <c r="K163" s="146"/>
      <c r="L163" s="147"/>
      <c r="M163" s="148"/>
      <c r="N163" s="148"/>
      <c r="O163" s="148"/>
      <c r="P163" s="148"/>
      <c r="Q163" s="148"/>
      <c r="R163" s="172"/>
      <c r="S163" s="173"/>
      <c r="T163" s="174" t="str">
        <f t="shared" si="22"/>
        <v/>
      </c>
      <c r="U163" s="175"/>
      <c r="V163" s="175"/>
      <c r="W163" s="176"/>
      <c r="X163" s="149"/>
      <c r="Y163" s="131"/>
      <c r="Z163" s="131"/>
      <c r="AA163" s="132"/>
      <c r="AG163" s="1">
        <f t="shared" si="23"/>
        <v>0</v>
      </c>
      <c r="AL163" s="74">
        <f t="shared" si="21"/>
        <v>0</v>
      </c>
    </row>
    <row r="164" spans="2:38" ht="18.75" customHeight="1">
      <c r="B164" s="144"/>
      <c r="C164" s="145"/>
      <c r="D164" s="145"/>
      <c r="E164" s="145"/>
      <c r="F164" s="145"/>
      <c r="G164" s="145"/>
      <c r="H164" s="145"/>
      <c r="I164" s="145"/>
      <c r="J164" s="145"/>
      <c r="K164" s="146"/>
      <c r="L164" s="147"/>
      <c r="M164" s="148"/>
      <c r="N164" s="148"/>
      <c r="O164" s="148"/>
      <c r="P164" s="148"/>
      <c r="Q164" s="148"/>
      <c r="R164" s="172"/>
      <c r="S164" s="173"/>
      <c r="T164" s="174" t="str">
        <f t="shared" si="22"/>
        <v/>
      </c>
      <c r="U164" s="175"/>
      <c r="V164" s="175"/>
      <c r="W164" s="176"/>
      <c r="X164" s="149"/>
      <c r="Y164" s="131"/>
      <c r="Z164" s="131"/>
      <c r="AA164" s="132"/>
      <c r="AG164" s="1">
        <f t="shared" si="23"/>
        <v>0</v>
      </c>
      <c r="AL164" s="74">
        <f t="shared" si="21"/>
        <v>0</v>
      </c>
    </row>
    <row r="165" spans="2:38" ht="18.75" customHeight="1">
      <c r="B165" s="144"/>
      <c r="C165" s="145"/>
      <c r="D165" s="145"/>
      <c r="E165" s="145"/>
      <c r="F165" s="145"/>
      <c r="G165" s="145"/>
      <c r="H165" s="145"/>
      <c r="I165" s="145"/>
      <c r="J165" s="145"/>
      <c r="K165" s="146"/>
      <c r="L165" s="147"/>
      <c r="M165" s="148"/>
      <c r="N165" s="148"/>
      <c r="O165" s="148"/>
      <c r="P165" s="148"/>
      <c r="Q165" s="148"/>
      <c r="R165" s="172"/>
      <c r="S165" s="173"/>
      <c r="T165" s="174" t="str">
        <f t="shared" si="22"/>
        <v/>
      </c>
      <c r="U165" s="175"/>
      <c r="V165" s="175"/>
      <c r="W165" s="176"/>
      <c r="X165" s="149"/>
      <c r="Y165" s="131"/>
      <c r="Z165" s="131"/>
      <c r="AA165" s="132"/>
      <c r="AG165" s="1">
        <f t="shared" si="23"/>
        <v>0</v>
      </c>
      <c r="AL165" s="74">
        <f t="shared" si="21"/>
        <v>0</v>
      </c>
    </row>
    <row r="166" spans="2:38" ht="18.75" customHeight="1">
      <c r="B166" s="144"/>
      <c r="C166" s="145"/>
      <c r="D166" s="145"/>
      <c r="E166" s="145"/>
      <c r="F166" s="145"/>
      <c r="G166" s="145"/>
      <c r="H166" s="145"/>
      <c r="I166" s="145"/>
      <c r="J166" s="145"/>
      <c r="K166" s="146"/>
      <c r="L166" s="147"/>
      <c r="M166" s="148"/>
      <c r="N166" s="148"/>
      <c r="O166" s="148"/>
      <c r="P166" s="148"/>
      <c r="Q166" s="148"/>
      <c r="R166" s="172"/>
      <c r="S166" s="173"/>
      <c r="T166" s="174" t="str">
        <f t="shared" si="22"/>
        <v/>
      </c>
      <c r="U166" s="175"/>
      <c r="V166" s="175"/>
      <c r="W166" s="176"/>
      <c r="X166" s="149"/>
      <c r="Y166" s="131"/>
      <c r="Z166" s="131"/>
      <c r="AA166" s="132"/>
      <c r="AG166" s="1">
        <f t="shared" si="23"/>
        <v>0</v>
      </c>
      <c r="AL166" s="74">
        <f t="shared" si="21"/>
        <v>0</v>
      </c>
    </row>
    <row r="167" spans="2:38" ht="18.75" customHeight="1">
      <c r="B167" s="144"/>
      <c r="C167" s="145"/>
      <c r="D167" s="145"/>
      <c r="E167" s="145"/>
      <c r="F167" s="145"/>
      <c r="G167" s="145"/>
      <c r="H167" s="145"/>
      <c r="I167" s="145"/>
      <c r="J167" s="145"/>
      <c r="K167" s="146"/>
      <c r="L167" s="147"/>
      <c r="M167" s="148"/>
      <c r="N167" s="148"/>
      <c r="O167" s="148"/>
      <c r="P167" s="148"/>
      <c r="Q167" s="148"/>
      <c r="R167" s="172"/>
      <c r="S167" s="173"/>
      <c r="T167" s="174" t="str">
        <f t="shared" si="22"/>
        <v/>
      </c>
      <c r="U167" s="175"/>
      <c r="V167" s="175"/>
      <c r="W167" s="176"/>
      <c r="X167" s="149"/>
      <c r="Y167" s="131"/>
      <c r="Z167" s="131"/>
      <c r="AA167" s="132"/>
      <c r="AG167" s="1">
        <f t="shared" si="23"/>
        <v>0</v>
      </c>
      <c r="AL167" s="74">
        <f t="shared" si="21"/>
        <v>0</v>
      </c>
    </row>
    <row r="168" spans="2:38" ht="18.75" customHeight="1">
      <c r="B168" s="144"/>
      <c r="C168" s="145"/>
      <c r="D168" s="145"/>
      <c r="E168" s="145"/>
      <c r="F168" s="145"/>
      <c r="G168" s="145"/>
      <c r="H168" s="145"/>
      <c r="I168" s="145"/>
      <c r="J168" s="145"/>
      <c r="K168" s="146"/>
      <c r="L168" s="147"/>
      <c r="M168" s="148"/>
      <c r="N168" s="148"/>
      <c r="O168" s="148"/>
      <c r="P168" s="148"/>
      <c r="Q168" s="148"/>
      <c r="R168" s="172"/>
      <c r="S168" s="173"/>
      <c r="T168" s="174" t="str">
        <f t="shared" si="22"/>
        <v/>
      </c>
      <c r="U168" s="175"/>
      <c r="V168" s="175"/>
      <c r="W168" s="176"/>
      <c r="X168" s="149"/>
      <c r="Y168" s="131"/>
      <c r="Z168" s="131"/>
      <c r="AA168" s="132"/>
      <c r="AG168" s="1">
        <f t="shared" si="23"/>
        <v>0</v>
      </c>
      <c r="AL168" s="74">
        <f t="shared" si="21"/>
        <v>0</v>
      </c>
    </row>
    <row r="169" spans="2:38" ht="18.75" customHeight="1">
      <c r="B169" s="144"/>
      <c r="C169" s="145"/>
      <c r="D169" s="145"/>
      <c r="E169" s="145"/>
      <c r="F169" s="145"/>
      <c r="G169" s="145"/>
      <c r="H169" s="145"/>
      <c r="I169" s="145"/>
      <c r="J169" s="145"/>
      <c r="K169" s="146"/>
      <c r="L169" s="147"/>
      <c r="M169" s="148"/>
      <c r="N169" s="148"/>
      <c r="O169" s="148"/>
      <c r="P169" s="148"/>
      <c r="Q169" s="148"/>
      <c r="R169" s="172"/>
      <c r="S169" s="173"/>
      <c r="T169" s="174" t="str">
        <f t="shared" si="22"/>
        <v/>
      </c>
      <c r="U169" s="175"/>
      <c r="V169" s="175"/>
      <c r="W169" s="176"/>
      <c r="X169" s="149"/>
      <c r="Y169" s="131"/>
      <c r="Z169" s="131"/>
      <c r="AA169" s="132"/>
      <c r="AG169" s="1">
        <f t="shared" si="23"/>
        <v>0</v>
      </c>
      <c r="AL169" s="74">
        <f t="shared" si="21"/>
        <v>0</v>
      </c>
    </row>
    <row r="170" spans="2:38" ht="18.75" customHeight="1">
      <c r="B170" s="144"/>
      <c r="C170" s="145"/>
      <c r="D170" s="145"/>
      <c r="E170" s="145"/>
      <c r="F170" s="145"/>
      <c r="G170" s="145"/>
      <c r="H170" s="145"/>
      <c r="I170" s="145"/>
      <c r="J170" s="145"/>
      <c r="K170" s="146"/>
      <c r="L170" s="147"/>
      <c r="M170" s="148"/>
      <c r="N170" s="148"/>
      <c r="O170" s="148"/>
      <c r="P170" s="148"/>
      <c r="Q170" s="148"/>
      <c r="R170" s="172"/>
      <c r="S170" s="173"/>
      <c r="T170" s="174" t="str">
        <f t="shared" si="22"/>
        <v/>
      </c>
      <c r="U170" s="175"/>
      <c r="V170" s="175"/>
      <c r="W170" s="176"/>
      <c r="X170" s="149"/>
      <c r="Y170" s="131"/>
      <c r="Z170" s="131"/>
      <c r="AA170" s="132"/>
      <c r="AG170" s="1">
        <f t="shared" si="23"/>
        <v>0</v>
      </c>
      <c r="AL170" s="74">
        <f t="shared" si="21"/>
        <v>0</v>
      </c>
    </row>
    <row r="171" spans="2:38" ht="18.75" customHeight="1">
      <c r="B171" s="144"/>
      <c r="C171" s="145"/>
      <c r="D171" s="145"/>
      <c r="E171" s="145"/>
      <c r="F171" s="145"/>
      <c r="G171" s="145"/>
      <c r="H171" s="145"/>
      <c r="I171" s="145"/>
      <c r="J171" s="145"/>
      <c r="K171" s="146"/>
      <c r="L171" s="147"/>
      <c r="M171" s="148"/>
      <c r="N171" s="148"/>
      <c r="O171" s="148"/>
      <c r="P171" s="148"/>
      <c r="Q171" s="148"/>
      <c r="R171" s="172"/>
      <c r="S171" s="173"/>
      <c r="T171" s="174" t="str">
        <f t="shared" si="22"/>
        <v/>
      </c>
      <c r="U171" s="175"/>
      <c r="V171" s="175"/>
      <c r="W171" s="176"/>
      <c r="X171" s="149"/>
      <c r="Y171" s="131"/>
      <c r="Z171" s="131"/>
      <c r="AA171" s="132"/>
      <c r="AG171" s="1">
        <f t="shared" si="23"/>
        <v>0</v>
      </c>
      <c r="AL171" s="74">
        <f t="shared" si="21"/>
        <v>0</v>
      </c>
    </row>
    <row r="172" spans="2:38" ht="18.75" customHeight="1">
      <c r="B172" s="144"/>
      <c r="C172" s="145"/>
      <c r="D172" s="145"/>
      <c r="E172" s="145"/>
      <c r="F172" s="145"/>
      <c r="G172" s="145"/>
      <c r="H172" s="145"/>
      <c r="I172" s="145"/>
      <c r="J172" s="145"/>
      <c r="K172" s="146"/>
      <c r="L172" s="147"/>
      <c r="M172" s="148"/>
      <c r="N172" s="148"/>
      <c r="O172" s="148"/>
      <c r="P172" s="148"/>
      <c r="Q172" s="148"/>
      <c r="R172" s="172"/>
      <c r="S172" s="173"/>
      <c r="T172" s="174" t="str">
        <f t="shared" si="22"/>
        <v/>
      </c>
      <c r="U172" s="175"/>
      <c r="V172" s="175"/>
      <c r="W172" s="176"/>
      <c r="X172" s="149"/>
      <c r="Y172" s="131"/>
      <c r="Z172" s="131"/>
      <c r="AA172" s="132"/>
      <c r="AG172" s="1">
        <f t="shared" si="23"/>
        <v>0</v>
      </c>
      <c r="AL172" s="74">
        <f t="shared" si="21"/>
        <v>0</v>
      </c>
    </row>
    <row r="173" spans="2:38" ht="18.75" customHeight="1">
      <c r="B173" s="144"/>
      <c r="C173" s="145"/>
      <c r="D173" s="145"/>
      <c r="E173" s="145"/>
      <c r="F173" s="145"/>
      <c r="G173" s="145"/>
      <c r="H173" s="145"/>
      <c r="I173" s="145"/>
      <c r="J173" s="145"/>
      <c r="K173" s="146"/>
      <c r="L173" s="147"/>
      <c r="M173" s="148"/>
      <c r="N173" s="148"/>
      <c r="O173" s="148"/>
      <c r="P173" s="148"/>
      <c r="Q173" s="148"/>
      <c r="R173" s="172"/>
      <c r="S173" s="173"/>
      <c r="T173" s="174" t="str">
        <f t="shared" si="22"/>
        <v/>
      </c>
      <c r="U173" s="175"/>
      <c r="V173" s="175"/>
      <c r="W173" s="176"/>
      <c r="X173" s="149"/>
      <c r="Y173" s="131"/>
      <c r="Z173" s="131"/>
      <c r="AA173" s="132"/>
      <c r="AG173" s="1">
        <f t="shared" si="23"/>
        <v>0</v>
      </c>
      <c r="AL173" s="74">
        <f t="shared" si="21"/>
        <v>0</v>
      </c>
    </row>
    <row r="174" spans="2:38" ht="18.75" customHeight="1">
      <c r="B174" s="144"/>
      <c r="C174" s="145"/>
      <c r="D174" s="145"/>
      <c r="E174" s="145"/>
      <c r="F174" s="145"/>
      <c r="G174" s="145"/>
      <c r="H174" s="145"/>
      <c r="I174" s="145"/>
      <c r="J174" s="145"/>
      <c r="K174" s="146"/>
      <c r="L174" s="147"/>
      <c r="M174" s="148"/>
      <c r="N174" s="148"/>
      <c r="O174" s="148"/>
      <c r="P174" s="148"/>
      <c r="Q174" s="148"/>
      <c r="R174" s="172"/>
      <c r="S174" s="173"/>
      <c r="T174" s="174" t="str">
        <f t="shared" si="22"/>
        <v/>
      </c>
      <c r="U174" s="175"/>
      <c r="V174" s="175"/>
      <c r="W174" s="176"/>
      <c r="X174" s="149"/>
      <c r="Y174" s="131"/>
      <c r="Z174" s="131"/>
      <c r="AA174" s="132"/>
      <c r="AG174" s="1">
        <f t="shared" si="23"/>
        <v>0</v>
      </c>
      <c r="AL174" s="74">
        <f t="shared" si="21"/>
        <v>0</v>
      </c>
    </row>
    <row r="175" spans="2:38" ht="18.75" customHeight="1">
      <c r="B175" s="144"/>
      <c r="C175" s="145"/>
      <c r="D175" s="145"/>
      <c r="E175" s="145"/>
      <c r="F175" s="145"/>
      <c r="G175" s="145"/>
      <c r="H175" s="145"/>
      <c r="I175" s="145"/>
      <c r="J175" s="145"/>
      <c r="K175" s="146"/>
      <c r="L175" s="147"/>
      <c r="M175" s="148"/>
      <c r="N175" s="148"/>
      <c r="O175" s="148"/>
      <c r="P175" s="148"/>
      <c r="Q175" s="148"/>
      <c r="R175" s="172"/>
      <c r="S175" s="173"/>
      <c r="T175" s="174" t="str">
        <f t="shared" si="22"/>
        <v/>
      </c>
      <c r="U175" s="175"/>
      <c r="V175" s="175"/>
      <c r="W175" s="176"/>
      <c r="X175" s="149"/>
      <c r="Y175" s="131"/>
      <c r="Z175" s="131"/>
      <c r="AA175" s="132"/>
      <c r="AG175" s="1">
        <f t="shared" si="23"/>
        <v>0</v>
      </c>
      <c r="AL175" s="74">
        <f t="shared" si="21"/>
        <v>0</v>
      </c>
    </row>
    <row r="176" spans="2:38" ht="18.75" customHeight="1">
      <c r="B176" s="144"/>
      <c r="C176" s="145"/>
      <c r="D176" s="145"/>
      <c r="E176" s="145"/>
      <c r="F176" s="145"/>
      <c r="G176" s="145"/>
      <c r="H176" s="145"/>
      <c r="I176" s="145"/>
      <c r="J176" s="145"/>
      <c r="K176" s="146"/>
      <c r="L176" s="147"/>
      <c r="M176" s="148"/>
      <c r="N176" s="148"/>
      <c r="O176" s="148"/>
      <c r="P176" s="148"/>
      <c r="Q176" s="148"/>
      <c r="R176" s="172"/>
      <c r="S176" s="173"/>
      <c r="T176" s="174" t="str">
        <f t="shared" si="22"/>
        <v/>
      </c>
      <c r="U176" s="175"/>
      <c r="V176" s="175"/>
      <c r="W176" s="176"/>
      <c r="X176" s="149"/>
      <c r="Y176" s="131"/>
      <c r="Z176" s="131"/>
      <c r="AA176" s="132"/>
      <c r="AG176" s="1">
        <f t="shared" si="23"/>
        <v>0</v>
      </c>
      <c r="AL176" s="74">
        <f t="shared" si="21"/>
        <v>0</v>
      </c>
    </row>
    <row r="177" spans="2:38" ht="18.75" customHeight="1">
      <c r="B177" s="144"/>
      <c r="C177" s="145"/>
      <c r="D177" s="145"/>
      <c r="E177" s="145"/>
      <c r="F177" s="145"/>
      <c r="G177" s="145"/>
      <c r="H177" s="145"/>
      <c r="I177" s="145"/>
      <c r="J177" s="145"/>
      <c r="K177" s="146"/>
      <c r="L177" s="147"/>
      <c r="M177" s="148"/>
      <c r="N177" s="148"/>
      <c r="O177" s="148"/>
      <c r="P177" s="148"/>
      <c r="Q177" s="148"/>
      <c r="R177" s="172"/>
      <c r="S177" s="173"/>
      <c r="T177" s="174" t="str">
        <f t="shared" si="22"/>
        <v/>
      </c>
      <c r="U177" s="175"/>
      <c r="V177" s="175"/>
      <c r="W177" s="176"/>
      <c r="X177" s="149"/>
      <c r="Y177" s="131"/>
      <c r="Z177" s="131"/>
      <c r="AA177" s="132"/>
      <c r="AG177" s="1">
        <f t="shared" si="23"/>
        <v>0</v>
      </c>
      <c r="AL177" s="74">
        <f t="shared" si="21"/>
        <v>0</v>
      </c>
    </row>
    <row r="178" spans="2:38" ht="18.75" customHeight="1">
      <c r="B178" s="144"/>
      <c r="C178" s="145"/>
      <c r="D178" s="145"/>
      <c r="E178" s="145"/>
      <c r="F178" s="145"/>
      <c r="G178" s="145"/>
      <c r="H178" s="145"/>
      <c r="I178" s="145"/>
      <c r="J178" s="145"/>
      <c r="K178" s="146"/>
      <c r="L178" s="147"/>
      <c r="M178" s="148"/>
      <c r="N178" s="148"/>
      <c r="O178" s="148"/>
      <c r="P178" s="148"/>
      <c r="Q178" s="148"/>
      <c r="R178" s="172"/>
      <c r="S178" s="173"/>
      <c r="T178" s="174" t="str">
        <f t="shared" si="22"/>
        <v/>
      </c>
      <c r="U178" s="175"/>
      <c r="V178" s="175"/>
      <c r="W178" s="176"/>
      <c r="X178" s="149"/>
      <c r="Y178" s="131"/>
      <c r="Z178" s="131"/>
      <c r="AA178" s="132"/>
      <c r="AG178" s="1">
        <f t="shared" si="23"/>
        <v>0</v>
      </c>
      <c r="AL178" s="74">
        <f t="shared" si="21"/>
        <v>0</v>
      </c>
    </row>
    <row r="179" spans="2:38" ht="18.75" customHeight="1">
      <c r="B179" s="144"/>
      <c r="C179" s="145"/>
      <c r="D179" s="145"/>
      <c r="E179" s="145"/>
      <c r="F179" s="145"/>
      <c r="G179" s="145"/>
      <c r="H179" s="145"/>
      <c r="I179" s="145"/>
      <c r="J179" s="145"/>
      <c r="K179" s="146"/>
      <c r="L179" s="147"/>
      <c r="M179" s="148"/>
      <c r="N179" s="148"/>
      <c r="O179" s="148"/>
      <c r="P179" s="148"/>
      <c r="Q179" s="148"/>
      <c r="R179" s="172"/>
      <c r="S179" s="173"/>
      <c r="T179" s="174" t="str">
        <f t="shared" si="22"/>
        <v/>
      </c>
      <c r="U179" s="175"/>
      <c r="V179" s="175"/>
      <c r="W179" s="176"/>
      <c r="X179" s="149"/>
      <c r="Y179" s="131"/>
      <c r="Z179" s="131"/>
      <c r="AA179" s="132"/>
      <c r="AG179" s="1">
        <f t="shared" si="23"/>
        <v>0</v>
      </c>
      <c r="AL179" s="74">
        <f t="shared" si="21"/>
        <v>0</v>
      </c>
    </row>
    <row r="180" spans="2:38" ht="18.75" customHeight="1">
      <c r="B180" s="144"/>
      <c r="C180" s="145"/>
      <c r="D180" s="145"/>
      <c r="E180" s="145"/>
      <c r="F180" s="145"/>
      <c r="G180" s="145"/>
      <c r="H180" s="145"/>
      <c r="I180" s="145"/>
      <c r="J180" s="145"/>
      <c r="K180" s="146"/>
      <c r="L180" s="147"/>
      <c r="M180" s="148"/>
      <c r="N180" s="148"/>
      <c r="O180" s="148"/>
      <c r="P180" s="148"/>
      <c r="Q180" s="148"/>
      <c r="R180" s="172"/>
      <c r="S180" s="173"/>
      <c r="T180" s="174" t="str">
        <f t="shared" si="22"/>
        <v/>
      </c>
      <c r="U180" s="175"/>
      <c r="V180" s="175"/>
      <c r="W180" s="176"/>
      <c r="X180" s="149"/>
      <c r="Y180" s="131"/>
      <c r="Z180" s="131"/>
      <c r="AA180" s="132"/>
      <c r="AG180" s="1">
        <f t="shared" si="23"/>
        <v>0</v>
      </c>
      <c r="AL180" s="74">
        <f t="shared" si="21"/>
        <v>0</v>
      </c>
    </row>
    <row r="181" spans="2:38" ht="18.75" customHeight="1">
      <c r="B181" s="144"/>
      <c r="C181" s="145"/>
      <c r="D181" s="145"/>
      <c r="E181" s="145"/>
      <c r="F181" s="145"/>
      <c r="G181" s="145"/>
      <c r="H181" s="145"/>
      <c r="I181" s="145"/>
      <c r="J181" s="145"/>
      <c r="K181" s="146"/>
      <c r="L181" s="147"/>
      <c r="M181" s="148"/>
      <c r="N181" s="148"/>
      <c r="O181" s="148"/>
      <c r="P181" s="148"/>
      <c r="Q181" s="148"/>
      <c r="R181" s="172"/>
      <c r="S181" s="173"/>
      <c r="T181" s="174" t="str">
        <f t="shared" si="22"/>
        <v/>
      </c>
      <c r="U181" s="175"/>
      <c r="V181" s="175"/>
      <c r="W181" s="176"/>
      <c r="X181" s="149"/>
      <c r="Y181" s="131"/>
      <c r="Z181" s="131"/>
      <c r="AA181" s="132"/>
      <c r="AG181" s="1">
        <f t="shared" si="23"/>
        <v>0</v>
      </c>
      <c r="AL181" s="74">
        <f t="shared" si="21"/>
        <v>0</v>
      </c>
    </row>
    <row r="182" spans="2:38" ht="18.75" customHeight="1">
      <c r="B182" s="144"/>
      <c r="C182" s="145"/>
      <c r="D182" s="145"/>
      <c r="E182" s="145"/>
      <c r="F182" s="145"/>
      <c r="G182" s="145"/>
      <c r="H182" s="145"/>
      <c r="I182" s="145"/>
      <c r="J182" s="145"/>
      <c r="K182" s="146"/>
      <c r="L182" s="147"/>
      <c r="M182" s="148"/>
      <c r="N182" s="148"/>
      <c r="O182" s="148"/>
      <c r="P182" s="148"/>
      <c r="Q182" s="148"/>
      <c r="R182" s="172"/>
      <c r="S182" s="173"/>
      <c r="T182" s="174" t="str">
        <f t="shared" si="22"/>
        <v/>
      </c>
      <c r="U182" s="175"/>
      <c r="V182" s="175"/>
      <c r="W182" s="176"/>
      <c r="X182" s="149"/>
      <c r="Y182" s="131"/>
      <c r="Z182" s="131"/>
      <c r="AA182" s="132"/>
      <c r="AG182" s="1">
        <f t="shared" si="23"/>
        <v>0</v>
      </c>
      <c r="AL182" s="74">
        <f t="shared" si="21"/>
        <v>0</v>
      </c>
    </row>
    <row r="183" spans="2:38" ht="18.75" hidden="1" customHeight="1" outlineLevel="1">
      <c r="B183" s="183"/>
      <c r="C183" s="184"/>
      <c r="D183" s="184"/>
      <c r="E183" s="184"/>
      <c r="F183" s="184"/>
      <c r="G183" s="184"/>
      <c r="H183" s="184"/>
      <c r="I183" s="184"/>
      <c r="J183" s="184"/>
      <c r="K183" s="185"/>
      <c r="L183" s="186"/>
      <c r="M183" s="163"/>
      <c r="N183" s="148"/>
      <c r="O183" s="148"/>
      <c r="P183" s="163"/>
      <c r="Q183" s="163"/>
      <c r="R183" s="187"/>
      <c r="S183" s="188"/>
      <c r="T183" s="187">
        <f t="shared" ref="T183" si="24">AL183</f>
        <v>0</v>
      </c>
      <c r="U183" s="361"/>
      <c r="V183" s="361"/>
      <c r="W183" s="188"/>
      <c r="X183" s="189"/>
      <c r="Y183" s="114"/>
      <c r="Z183" s="114"/>
      <c r="AA183" s="115"/>
      <c r="AL183" s="74">
        <f t="shared" si="21"/>
        <v>0</v>
      </c>
    </row>
    <row r="184" spans="2:38" collapsed="1"/>
  </sheetData>
  <sheetProtection formatCells="0" selectLockedCells="1" selectUnlockedCells="1"/>
  <mergeCells count="1132">
    <mergeCell ref="X183:AA183"/>
    <mergeCell ref="B183:K183"/>
    <mergeCell ref="L183:M183"/>
    <mergeCell ref="N183:O183"/>
    <mergeCell ref="P183:Q183"/>
    <mergeCell ref="R183:S183"/>
    <mergeCell ref="T183:W183"/>
    <mergeCell ref="X181:AA181"/>
    <mergeCell ref="B182:K182"/>
    <mergeCell ref="L182:M182"/>
    <mergeCell ref="N182:O182"/>
    <mergeCell ref="P182:Q182"/>
    <mergeCell ref="R182:S182"/>
    <mergeCell ref="T182:W182"/>
    <mergeCell ref="X182:AA182"/>
    <mergeCell ref="B181:K181"/>
    <mergeCell ref="L181:M181"/>
    <mergeCell ref="N181:O181"/>
    <mergeCell ref="P181:Q181"/>
    <mergeCell ref="R181:S181"/>
    <mergeCell ref="T181:W181"/>
    <mergeCell ref="X179:AA179"/>
    <mergeCell ref="B180:K180"/>
    <mergeCell ref="L180:M180"/>
    <mergeCell ref="N180:O180"/>
    <mergeCell ref="P180:Q180"/>
    <mergeCell ref="R180:S180"/>
    <mergeCell ref="T180:W180"/>
    <mergeCell ref="X180:AA180"/>
    <mergeCell ref="B179:K179"/>
    <mergeCell ref="L179:M179"/>
    <mergeCell ref="N179:O179"/>
    <mergeCell ref="P179:Q179"/>
    <mergeCell ref="R179:S179"/>
    <mergeCell ref="T179:W179"/>
    <mergeCell ref="X177:AA177"/>
    <mergeCell ref="B178:K178"/>
    <mergeCell ref="L178:M178"/>
    <mergeCell ref="N178:O178"/>
    <mergeCell ref="P178:Q178"/>
    <mergeCell ref="R178:S178"/>
    <mergeCell ref="T178:W178"/>
    <mergeCell ref="X178:AA178"/>
    <mergeCell ref="B177:K177"/>
    <mergeCell ref="L177:M177"/>
    <mergeCell ref="N177:O177"/>
    <mergeCell ref="P177:Q177"/>
    <mergeCell ref="R177:S177"/>
    <mergeCell ref="T177:W177"/>
    <mergeCell ref="X175:AA175"/>
    <mergeCell ref="B176:K176"/>
    <mergeCell ref="L176:M176"/>
    <mergeCell ref="N176:O176"/>
    <mergeCell ref="P176:Q176"/>
    <mergeCell ref="R176:S176"/>
    <mergeCell ref="T176:W176"/>
    <mergeCell ref="X176:AA176"/>
    <mergeCell ref="B175:K175"/>
    <mergeCell ref="L175:M175"/>
    <mergeCell ref="N175:O175"/>
    <mergeCell ref="P175:Q175"/>
    <mergeCell ref="R175:S175"/>
    <mergeCell ref="T175:W175"/>
    <mergeCell ref="X173:AA173"/>
    <mergeCell ref="B174:K174"/>
    <mergeCell ref="L174:M174"/>
    <mergeCell ref="N174:O174"/>
    <mergeCell ref="P174:Q174"/>
    <mergeCell ref="R174:S174"/>
    <mergeCell ref="T174:W174"/>
    <mergeCell ref="X174:AA174"/>
    <mergeCell ref="B173:K173"/>
    <mergeCell ref="L173:M173"/>
    <mergeCell ref="N173:O173"/>
    <mergeCell ref="P173:Q173"/>
    <mergeCell ref="R173:S173"/>
    <mergeCell ref="T173:W173"/>
    <mergeCell ref="X171:AA171"/>
    <mergeCell ref="B172:K172"/>
    <mergeCell ref="L172:M172"/>
    <mergeCell ref="N172:O172"/>
    <mergeCell ref="P172:Q172"/>
    <mergeCell ref="R172:S172"/>
    <mergeCell ref="T172:W172"/>
    <mergeCell ref="X172:AA172"/>
    <mergeCell ref="B171:K171"/>
    <mergeCell ref="L171:M171"/>
    <mergeCell ref="N171:O171"/>
    <mergeCell ref="P171:Q171"/>
    <mergeCell ref="R171:S171"/>
    <mergeCell ref="T171:W171"/>
    <mergeCell ref="X169:AA169"/>
    <mergeCell ref="B170:K170"/>
    <mergeCell ref="L170:M170"/>
    <mergeCell ref="N170:O170"/>
    <mergeCell ref="P170:Q170"/>
    <mergeCell ref="R170:S170"/>
    <mergeCell ref="T170:W170"/>
    <mergeCell ref="X170:AA170"/>
    <mergeCell ref="B169:K169"/>
    <mergeCell ref="L169:M169"/>
    <mergeCell ref="N169:O169"/>
    <mergeCell ref="P169:Q169"/>
    <mergeCell ref="R169:S169"/>
    <mergeCell ref="T169:W169"/>
    <mergeCell ref="X167:AA167"/>
    <mergeCell ref="B168:K168"/>
    <mergeCell ref="L168:M168"/>
    <mergeCell ref="N168:O168"/>
    <mergeCell ref="P168:Q168"/>
    <mergeCell ref="R168:S168"/>
    <mergeCell ref="T168:W168"/>
    <mergeCell ref="X168:AA168"/>
    <mergeCell ref="B167:K167"/>
    <mergeCell ref="L167:M167"/>
    <mergeCell ref="N167:O167"/>
    <mergeCell ref="P167:Q167"/>
    <mergeCell ref="R167:S167"/>
    <mergeCell ref="T167:W167"/>
    <mergeCell ref="X165:AA165"/>
    <mergeCell ref="B166:K166"/>
    <mergeCell ref="L166:M166"/>
    <mergeCell ref="N166:O166"/>
    <mergeCell ref="P166:Q166"/>
    <mergeCell ref="R166:S166"/>
    <mergeCell ref="T166:W166"/>
    <mergeCell ref="X166:AA166"/>
    <mergeCell ref="B165:K165"/>
    <mergeCell ref="L165:M165"/>
    <mergeCell ref="N165:O165"/>
    <mergeCell ref="P165:Q165"/>
    <mergeCell ref="R165:S165"/>
    <mergeCell ref="T165:W165"/>
    <mergeCell ref="X163:AA163"/>
    <mergeCell ref="B164:K164"/>
    <mergeCell ref="L164:M164"/>
    <mergeCell ref="N164:O164"/>
    <mergeCell ref="P164:Q164"/>
    <mergeCell ref="R164:S164"/>
    <mergeCell ref="T164:W164"/>
    <mergeCell ref="X164:AA164"/>
    <mergeCell ref="B163:K163"/>
    <mergeCell ref="L163:M163"/>
    <mergeCell ref="N163:O163"/>
    <mergeCell ref="P163:Q163"/>
    <mergeCell ref="R163:S163"/>
    <mergeCell ref="T163:W163"/>
    <mergeCell ref="X161:AA161"/>
    <mergeCell ref="B162:K162"/>
    <mergeCell ref="L162:M162"/>
    <mergeCell ref="N162:O162"/>
    <mergeCell ref="P162:Q162"/>
    <mergeCell ref="R162:S162"/>
    <mergeCell ref="T162:W162"/>
    <mergeCell ref="X162:AA162"/>
    <mergeCell ref="B161:K161"/>
    <mergeCell ref="L161:M161"/>
    <mergeCell ref="N161:O161"/>
    <mergeCell ref="P161:Q161"/>
    <mergeCell ref="R161:S161"/>
    <mergeCell ref="T161:W161"/>
    <mergeCell ref="X159:AA159"/>
    <mergeCell ref="B160:K160"/>
    <mergeCell ref="L160:M160"/>
    <mergeCell ref="N160:O160"/>
    <mergeCell ref="P160:Q160"/>
    <mergeCell ref="R160:S160"/>
    <mergeCell ref="T160:W160"/>
    <mergeCell ref="X160:AA160"/>
    <mergeCell ref="B159:K159"/>
    <mergeCell ref="L159:M159"/>
    <mergeCell ref="N159:O159"/>
    <mergeCell ref="P159:Q159"/>
    <mergeCell ref="R159:S159"/>
    <mergeCell ref="T159:W159"/>
    <mergeCell ref="X157:AA157"/>
    <mergeCell ref="B158:K158"/>
    <mergeCell ref="L158:M158"/>
    <mergeCell ref="N158:O158"/>
    <mergeCell ref="P158:Q158"/>
    <mergeCell ref="R158:S158"/>
    <mergeCell ref="T158:W158"/>
    <mergeCell ref="X158:AA158"/>
    <mergeCell ref="B157:K157"/>
    <mergeCell ref="L157:M157"/>
    <mergeCell ref="N157:O157"/>
    <mergeCell ref="P157:Q157"/>
    <mergeCell ref="R157:S157"/>
    <mergeCell ref="T157:W157"/>
    <mergeCell ref="X153:AA153"/>
    <mergeCell ref="B154:AA154"/>
    <mergeCell ref="B156:K156"/>
    <mergeCell ref="L156:M156"/>
    <mergeCell ref="N156:O156"/>
    <mergeCell ref="P156:Q156"/>
    <mergeCell ref="R156:S156"/>
    <mergeCell ref="T156:W156"/>
    <mergeCell ref="X156:AA156"/>
    <mergeCell ref="B153:K153"/>
    <mergeCell ref="L153:M153"/>
    <mergeCell ref="N153:O153"/>
    <mergeCell ref="P153:Q153"/>
    <mergeCell ref="R153:S153"/>
    <mergeCell ref="T153:W153"/>
    <mergeCell ref="X151:AA151"/>
    <mergeCell ref="B152:K152"/>
    <mergeCell ref="L152:M152"/>
    <mergeCell ref="N152:O152"/>
    <mergeCell ref="P152:Q152"/>
    <mergeCell ref="R152:S152"/>
    <mergeCell ref="T152:W152"/>
    <mergeCell ref="X152:AA152"/>
    <mergeCell ref="B151:K151"/>
    <mergeCell ref="L151:M151"/>
    <mergeCell ref="N151:O151"/>
    <mergeCell ref="P151:Q151"/>
    <mergeCell ref="R151:S151"/>
    <mergeCell ref="T151:W151"/>
    <mergeCell ref="X149:AA149"/>
    <mergeCell ref="B150:K150"/>
    <mergeCell ref="L150:M150"/>
    <mergeCell ref="N150:O150"/>
    <mergeCell ref="P150:Q150"/>
    <mergeCell ref="R150:S150"/>
    <mergeCell ref="T150:W150"/>
    <mergeCell ref="X150:AA150"/>
    <mergeCell ref="B149:K149"/>
    <mergeCell ref="L149:M149"/>
    <mergeCell ref="N149:O149"/>
    <mergeCell ref="P149:Q149"/>
    <mergeCell ref="R149:S149"/>
    <mergeCell ref="T149:W149"/>
    <mergeCell ref="X147:AA147"/>
    <mergeCell ref="B148:K148"/>
    <mergeCell ref="L148:M148"/>
    <mergeCell ref="N148:O148"/>
    <mergeCell ref="P148:Q148"/>
    <mergeCell ref="R148:S148"/>
    <mergeCell ref="T148:W148"/>
    <mergeCell ref="X148:AA148"/>
    <mergeCell ref="B147:K147"/>
    <mergeCell ref="L147:M147"/>
    <mergeCell ref="N147:O147"/>
    <mergeCell ref="P147:Q147"/>
    <mergeCell ref="R147:S147"/>
    <mergeCell ref="T147:W147"/>
    <mergeCell ref="X145:AA145"/>
    <mergeCell ref="B146:K146"/>
    <mergeCell ref="L146:M146"/>
    <mergeCell ref="N146:O146"/>
    <mergeCell ref="P146:Q146"/>
    <mergeCell ref="R146:S146"/>
    <mergeCell ref="T146:W146"/>
    <mergeCell ref="X146:AA146"/>
    <mergeCell ref="B145:K145"/>
    <mergeCell ref="L145:M145"/>
    <mergeCell ref="N145:O145"/>
    <mergeCell ref="P145:Q145"/>
    <mergeCell ref="R145:S145"/>
    <mergeCell ref="T145:W145"/>
    <mergeCell ref="X143:AA143"/>
    <mergeCell ref="B144:K144"/>
    <mergeCell ref="L144:M144"/>
    <mergeCell ref="N144:O144"/>
    <mergeCell ref="P144:Q144"/>
    <mergeCell ref="R144:S144"/>
    <mergeCell ref="T144:W144"/>
    <mergeCell ref="X144:AA144"/>
    <mergeCell ref="B143:K143"/>
    <mergeCell ref="L143:M143"/>
    <mergeCell ref="N143:O143"/>
    <mergeCell ref="P143:Q143"/>
    <mergeCell ref="R143:S143"/>
    <mergeCell ref="T143:W143"/>
    <mergeCell ref="X141:AA141"/>
    <mergeCell ref="B142:K142"/>
    <mergeCell ref="L142:M142"/>
    <mergeCell ref="N142:O142"/>
    <mergeCell ref="P142:Q142"/>
    <mergeCell ref="R142:S142"/>
    <mergeCell ref="T142:W142"/>
    <mergeCell ref="X142:AA142"/>
    <mergeCell ref="B141:K141"/>
    <mergeCell ref="L141:M141"/>
    <mergeCell ref="N141:O141"/>
    <mergeCell ref="P141:Q141"/>
    <mergeCell ref="R141:S141"/>
    <mergeCell ref="T141:W141"/>
    <mergeCell ref="X139:AA139"/>
    <mergeCell ref="B140:K140"/>
    <mergeCell ref="L140:M140"/>
    <mergeCell ref="N140:O140"/>
    <mergeCell ref="P140:Q140"/>
    <mergeCell ref="R140:S140"/>
    <mergeCell ref="T140:W140"/>
    <mergeCell ref="X140:AA140"/>
    <mergeCell ref="B139:K139"/>
    <mergeCell ref="L139:M139"/>
    <mergeCell ref="N139:O139"/>
    <mergeCell ref="P139:Q139"/>
    <mergeCell ref="R139:S139"/>
    <mergeCell ref="T139:W139"/>
    <mergeCell ref="X137:AA137"/>
    <mergeCell ref="B138:K138"/>
    <mergeCell ref="L138:M138"/>
    <mergeCell ref="N138:O138"/>
    <mergeCell ref="P138:Q138"/>
    <mergeCell ref="R138:S138"/>
    <mergeCell ref="T138:W138"/>
    <mergeCell ref="X138:AA138"/>
    <mergeCell ref="B137:K137"/>
    <mergeCell ref="L137:M137"/>
    <mergeCell ref="N137:O137"/>
    <mergeCell ref="P137:Q137"/>
    <mergeCell ref="R137:S137"/>
    <mergeCell ref="T137:W137"/>
    <mergeCell ref="X135:AA135"/>
    <mergeCell ref="B136:K136"/>
    <mergeCell ref="L136:M136"/>
    <mergeCell ref="N136:O136"/>
    <mergeCell ref="P136:Q136"/>
    <mergeCell ref="R136:S136"/>
    <mergeCell ref="T136:W136"/>
    <mergeCell ref="X136:AA136"/>
    <mergeCell ref="B135:K135"/>
    <mergeCell ref="L135:M135"/>
    <mergeCell ref="N135:O135"/>
    <mergeCell ref="P135:Q135"/>
    <mergeCell ref="R135:S135"/>
    <mergeCell ref="T135:W135"/>
    <mergeCell ref="X133:AA133"/>
    <mergeCell ref="B134:K134"/>
    <mergeCell ref="L134:M134"/>
    <mergeCell ref="N134:O134"/>
    <mergeCell ref="P134:Q134"/>
    <mergeCell ref="R134:S134"/>
    <mergeCell ref="T134:W134"/>
    <mergeCell ref="X134:AA134"/>
    <mergeCell ref="B133:K133"/>
    <mergeCell ref="L133:M133"/>
    <mergeCell ref="N133:O133"/>
    <mergeCell ref="P133:Q133"/>
    <mergeCell ref="R133:S133"/>
    <mergeCell ref="T133:W133"/>
    <mergeCell ref="X131:AA131"/>
    <mergeCell ref="B132:K132"/>
    <mergeCell ref="L132:M132"/>
    <mergeCell ref="N132:O132"/>
    <mergeCell ref="P132:Q132"/>
    <mergeCell ref="R132:S132"/>
    <mergeCell ref="T132:W132"/>
    <mergeCell ref="X132:AA132"/>
    <mergeCell ref="B131:K131"/>
    <mergeCell ref="L131:M131"/>
    <mergeCell ref="N131:O131"/>
    <mergeCell ref="P131:Q131"/>
    <mergeCell ref="R131:S131"/>
    <mergeCell ref="T131:W131"/>
    <mergeCell ref="X129:AA129"/>
    <mergeCell ref="B130:K130"/>
    <mergeCell ref="L130:M130"/>
    <mergeCell ref="N130:O130"/>
    <mergeCell ref="P130:Q130"/>
    <mergeCell ref="R130:S130"/>
    <mergeCell ref="T130:W130"/>
    <mergeCell ref="X130:AA130"/>
    <mergeCell ref="B129:K129"/>
    <mergeCell ref="L129:M129"/>
    <mergeCell ref="N129:O129"/>
    <mergeCell ref="P129:Q129"/>
    <mergeCell ref="R129:S129"/>
    <mergeCell ref="T129:W129"/>
    <mergeCell ref="X127:AA127"/>
    <mergeCell ref="B128:K128"/>
    <mergeCell ref="L128:M128"/>
    <mergeCell ref="N128:O128"/>
    <mergeCell ref="P128:Q128"/>
    <mergeCell ref="R128:S128"/>
    <mergeCell ref="T128:W128"/>
    <mergeCell ref="X128:AA128"/>
    <mergeCell ref="B127:K127"/>
    <mergeCell ref="L127:M127"/>
    <mergeCell ref="N127:O127"/>
    <mergeCell ref="P127:Q127"/>
    <mergeCell ref="R127:S127"/>
    <mergeCell ref="T127:W127"/>
    <mergeCell ref="X123:AA123"/>
    <mergeCell ref="B124:AA124"/>
    <mergeCell ref="B126:K126"/>
    <mergeCell ref="L126:M126"/>
    <mergeCell ref="N126:O126"/>
    <mergeCell ref="P126:Q126"/>
    <mergeCell ref="R126:S126"/>
    <mergeCell ref="T126:W126"/>
    <mergeCell ref="X126:AA126"/>
    <mergeCell ref="B123:K123"/>
    <mergeCell ref="L123:M123"/>
    <mergeCell ref="N123:O123"/>
    <mergeCell ref="P123:Q123"/>
    <mergeCell ref="R123:S123"/>
    <mergeCell ref="T123:W123"/>
    <mergeCell ref="X121:AA121"/>
    <mergeCell ref="B122:K122"/>
    <mergeCell ref="L122:M122"/>
    <mergeCell ref="N122:O122"/>
    <mergeCell ref="P122:Q122"/>
    <mergeCell ref="R122:S122"/>
    <mergeCell ref="T122:W122"/>
    <mergeCell ref="X122:AA122"/>
    <mergeCell ref="B121:K121"/>
    <mergeCell ref="L121:M121"/>
    <mergeCell ref="N121:O121"/>
    <mergeCell ref="P121:Q121"/>
    <mergeCell ref="R121:S121"/>
    <mergeCell ref="T121:W121"/>
    <mergeCell ref="X119:AA119"/>
    <mergeCell ref="B120:K120"/>
    <mergeCell ref="L120:M120"/>
    <mergeCell ref="N120:O120"/>
    <mergeCell ref="P120:Q120"/>
    <mergeCell ref="R120:S120"/>
    <mergeCell ref="T120:W120"/>
    <mergeCell ref="X120:AA120"/>
    <mergeCell ref="B119:K119"/>
    <mergeCell ref="L119:M119"/>
    <mergeCell ref="N119:O119"/>
    <mergeCell ref="P119:Q119"/>
    <mergeCell ref="R119:S119"/>
    <mergeCell ref="T119:W119"/>
    <mergeCell ref="X117:AA117"/>
    <mergeCell ref="B118:K118"/>
    <mergeCell ref="L118:M118"/>
    <mergeCell ref="N118:O118"/>
    <mergeCell ref="P118:Q118"/>
    <mergeCell ref="R118:S118"/>
    <mergeCell ref="T118:W118"/>
    <mergeCell ref="X118:AA118"/>
    <mergeCell ref="B117:K117"/>
    <mergeCell ref="L117:M117"/>
    <mergeCell ref="N117:O117"/>
    <mergeCell ref="P117:Q117"/>
    <mergeCell ref="R117:S117"/>
    <mergeCell ref="T117:W117"/>
    <mergeCell ref="X115:AA115"/>
    <mergeCell ref="B116:K116"/>
    <mergeCell ref="L116:M116"/>
    <mergeCell ref="N116:O116"/>
    <mergeCell ref="P116:Q116"/>
    <mergeCell ref="R116:S116"/>
    <mergeCell ref="T116:W116"/>
    <mergeCell ref="X116:AA116"/>
    <mergeCell ref="B115:K115"/>
    <mergeCell ref="L115:M115"/>
    <mergeCell ref="N115:O115"/>
    <mergeCell ref="P115:Q115"/>
    <mergeCell ref="R115:S115"/>
    <mergeCell ref="T115:W115"/>
    <mergeCell ref="X113:AA113"/>
    <mergeCell ref="B114:K114"/>
    <mergeCell ref="L114:M114"/>
    <mergeCell ref="N114:O114"/>
    <mergeCell ref="P114:Q114"/>
    <mergeCell ref="R114:S114"/>
    <mergeCell ref="T114:W114"/>
    <mergeCell ref="X114:AA114"/>
    <mergeCell ref="B113:K113"/>
    <mergeCell ref="L113:M113"/>
    <mergeCell ref="N113:O113"/>
    <mergeCell ref="P113:Q113"/>
    <mergeCell ref="R113:S113"/>
    <mergeCell ref="T113:W113"/>
    <mergeCell ref="X111:AA111"/>
    <mergeCell ref="B112:K112"/>
    <mergeCell ref="L112:M112"/>
    <mergeCell ref="N112:O112"/>
    <mergeCell ref="P112:Q112"/>
    <mergeCell ref="R112:S112"/>
    <mergeCell ref="T112:W112"/>
    <mergeCell ref="X112:AA112"/>
    <mergeCell ref="B111:K111"/>
    <mergeCell ref="L111:M111"/>
    <mergeCell ref="N111:O111"/>
    <mergeCell ref="P111:Q111"/>
    <mergeCell ref="R111:S111"/>
    <mergeCell ref="T111:W111"/>
    <mergeCell ref="X109:AA109"/>
    <mergeCell ref="B110:K110"/>
    <mergeCell ref="L110:M110"/>
    <mergeCell ref="N110:O110"/>
    <mergeCell ref="P110:Q110"/>
    <mergeCell ref="R110:S110"/>
    <mergeCell ref="T110:W110"/>
    <mergeCell ref="X110:AA110"/>
    <mergeCell ref="B109:K109"/>
    <mergeCell ref="L109:M109"/>
    <mergeCell ref="N109:O109"/>
    <mergeCell ref="P109:Q109"/>
    <mergeCell ref="R109:S109"/>
    <mergeCell ref="T109:W109"/>
    <mergeCell ref="X107:AA107"/>
    <mergeCell ref="B108:K108"/>
    <mergeCell ref="L108:M108"/>
    <mergeCell ref="N108:O108"/>
    <mergeCell ref="P108:Q108"/>
    <mergeCell ref="R108:S108"/>
    <mergeCell ref="T108:W108"/>
    <mergeCell ref="X108:AA108"/>
    <mergeCell ref="B107:K107"/>
    <mergeCell ref="L107:M107"/>
    <mergeCell ref="N107:O107"/>
    <mergeCell ref="P107:Q107"/>
    <mergeCell ref="R107:S107"/>
    <mergeCell ref="T107:W107"/>
    <mergeCell ref="X105:AA105"/>
    <mergeCell ref="B106:K106"/>
    <mergeCell ref="L106:M106"/>
    <mergeCell ref="N106:O106"/>
    <mergeCell ref="P106:Q106"/>
    <mergeCell ref="R106:S106"/>
    <mergeCell ref="T106:W106"/>
    <mergeCell ref="X106:AA106"/>
    <mergeCell ref="B105:K105"/>
    <mergeCell ref="L105:M105"/>
    <mergeCell ref="N105:O105"/>
    <mergeCell ref="P105:Q105"/>
    <mergeCell ref="R105:S105"/>
    <mergeCell ref="T105:W105"/>
    <mergeCell ref="X103:AA103"/>
    <mergeCell ref="B104:K104"/>
    <mergeCell ref="L104:M104"/>
    <mergeCell ref="N104:O104"/>
    <mergeCell ref="P104:Q104"/>
    <mergeCell ref="R104:S104"/>
    <mergeCell ref="T104:W104"/>
    <mergeCell ref="X104:AA104"/>
    <mergeCell ref="B103:K103"/>
    <mergeCell ref="L103:M103"/>
    <mergeCell ref="N103:O103"/>
    <mergeCell ref="P103:Q103"/>
    <mergeCell ref="R103:S103"/>
    <mergeCell ref="T103:W103"/>
    <mergeCell ref="X101:AA101"/>
    <mergeCell ref="B102:K102"/>
    <mergeCell ref="L102:M102"/>
    <mergeCell ref="N102:O102"/>
    <mergeCell ref="P102:Q102"/>
    <mergeCell ref="R102:S102"/>
    <mergeCell ref="T102:W102"/>
    <mergeCell ref="X102:AA102"/>
    <mergeCell ref="B101:K101"/>
    <mergeCell ref="L101:M101"/>
    <mergeCell ref="N101:O101"/>
    <mergeCell ref="P101:Q101"/>
    <mergeCell ref="R101:S101"/>
    <mergeCell ref="T101:W101"/>
    <mergeCell ref="X99:AA99"/>
    <mergeCell ref="B100:K100"/>
    <mergeCell ref="L100:M100"/>
    <mergeCell ref="N100:O100"/>
    <mergeCell ref="P100:Q100"/>
    <mergeCell ref="R100:S100"/>
    <mergeCell ref="T100:W100"/>
    <mergeCell ref="X100:AA100"/>
    <mergeCell ref="B99:K99"/>
    <mergeCell ref="L99:M99"/>
    <mergeCell ref="N99:O99"/>
    <mergeCell ref="P99:Q99"/>
    <mergeCell ref="R99:S99"/>
    <mergeCell ref="T99:W99"/>
    <mergeCell ref="X97:AA97"/>
    <mergeCell ref="B98:K98"/>
    <mergeCell ref="L98:M98"/>
    <mergeCell ref="N98:O98"/>
    <mergeCell ref="P98:Q98"/>
    <mergeCell ref="R98:S98"/>
    <mergeCell ref="T98:W98"/>
    <mergeCell ref="X98:AA98"/>
    <mergeCell ref="B97:K97"/>
    <mergeCell ref="L97:M97"/>
    <mergeCell ref="N97:O97"/>
    <mergeCell ref="P97:Q97"/>
    <mergeCell ref="R97:S97"/>
    <mergeCell ref="T97:W97"/>
    <mergeCell ref="X93:AA93"/>
    <mergeCell ref="B94:AA94"/>
    <mergeCell ref="B96:K96"/>
    <mergeCell ref="L96:M96"/>
    <mergeCell ref="N96:O96"/>
    <mergeCell ref="P96:Q96"/>
    <mergeCell ref="R96:S96"/>
    <mergeCell ref="T96:W96"/>
    <mergeCell ref="X96:AA96"/>
    <mergeCell ref="B93:K93"/>
    <mergeCell ref="L93:M93"/>
    <mergeCell ref="N93:O93"/>
    <mergeCell ref="P93:Q93"/>
    <mergeCell ref="R93:S93"/>
    <mergeCell ref="T93:W93"/>
    <mergeCell ref="X91:AA91"/>
    <mergeCell ref="B92:K92"/>
    <mergeCell ref="L92:M92"/>
    <mergeCell ref="N92:O92"/>
    <mergeCell ref="P92:Q92"/>
    <mergeCell ref="R92:S92"/>
    <mergeCell ref="T92:W92"/>
    <mergeCell ref="X92:AA92"/>
    <mergeCell ref="B91:K91"/>
    <mergeCell ref="L91:M91"/>
    <mergeCell ref="N91:O91"/>
    <mergeCell ref="P91:Q91"/>
    <mergeCell ref="R91:S91"/>
    <mergeCell ref="T91:W91"/>
    <mergeCell ref="X89:AA89"/>
    <mergeCell ref="B90:K90"/>
    <mergeCell ref="L90:M90"/>
    <mergeCell ref="N90:O90"/>
    <mergeCell ref="P90:Q90"/>
    <mergeCell ref="R90:S90"/>
    <mergeCell ref="T90:W90"/>
    <mergeCell ref="X90:AA90"/>
    <mergeCell ref="B89:K89"/>
    <mergeCell ref="L89:M89"/>
    <mergeCell ref="N89:O89"/>
    <mergeCell ref="P89:Q89"/>
    <mergeCell ref="R89:S89"/>
    <mergeCell ref="T89:W89"/>
    <mergeCell ref="X87:AA87"/>
    <mergeCell ref="B88:K88"/>
    <mergeCell ref="L88:M88"/>
    <mergeCell ref="N88:O88"/>
    <mergeCell ref="P88:Q88"/>
    <mergeCell ref="R88:S88"/>
    <mergeCell ref="T88:W88"/>
    <mergeCell ref="X88:AA88"/>
    <mergeCell ref="B87:K87"/>
    <mergeCell ref="L87:M87"/>
    <mergeCell ref="N87:O87"/>
    <mergeCell ref="P87:Q87"/>
    <mergeCell ref="R87:S87"/>
    <mergeCell ref="T87:W87"/>
    <mergeCell ref="X85:AA85"/>
    <mergeCell ref="B86:K86"/>
    <mergeCell ref="L86:M86"/>
    <mergeCell ref="N86:O86"/>
    <mergeCell ref="P86:Q86"/>
    <mergeCell ref="R86:S86"/>
    <mergeCell ref="T86:W86"/>
    <mergeCell ref="X86:AA86"/>
    <mergeCell ref="B85:K85"/>
    <mergeCell ref="L85:M85"/>
    <mergeCell ref="N85:O85"/>
    <mergeCell ref="P85:Q85"/>
    <mergeCell ref="R85:S85"/>
    <mergeCell ref="T85:W85"/>
    <mergeCell ref="X83:AA83"/>
    <mergeCell ref="B84:K84"/>
    <mergeCell ref="L84:M84"/>
    <mergeCell ref="N84:O84"/>
    <mergeCell ref="P84:Q84"/>
    <mergeCell ref="R84:S84"/>
    <mergeCell ref="T84:W84"/>
    <mergeCell ref="X84:AA84"/>
    <mergeCell ref="B83:K83"/>
    <mergeCell ref="L83:M83"/>
    <mergeCell ref="N83:O83"/>
    <mergeCell ref="P83:Q83"/>
    <mergeCell ref="R83:S83"/>
    <mergeCell ref="T83:W83"/>
    <mergeCell ref="X81:AA81"/>
    <mergeCell ref="B82:K82"/>
    <mergeCell ref="L82:M82"/>
    <mergeCell ref="N82:O82"/>
    <mergeCell ref="P82:Q82"/>
    <mergeCell ref="R82:S82"/>
    <mergeCell ref="T82:W82"/>
    <mergeCell ref="X82:AA82"/>
    <mergeCell ref="B81:K81"/>
    <mergeCell ref="L81:M81"/>
    <mergeCell ref="N81:O81"/>
    <mergeCell ref="P81:Q81"/>
    <mergeCell ref="R81:S81"/>
    <mergeCell ref="T81:W81"/>
    <mergeCell ref="X79:AA79"/>
    <mergeCell ref="B80:K80"/>
    <mergeCell ref="L80:M80"/>
    <mergeCell ref="N80:O80"/>
    <mergeCell ref="P80:Q80"/>
    <mergeCell ref="R80:S80"/>
    <mergeCell ref="T80:W80"/>
    <mergeCell ref="X80:AA80"/>
    <mergeCell ref="B79:K79"/>
    <mergeCell ref="L79:M79"/>
    <mergeCell ref="N79:O79"/>
    <mergeCell ref="P79:Q79"/>
    <mergeCell ref="R79:S79"/>
    <mergeCell ref="T79:W79"/>
    <mergeCell ref="X77:AA77"/>
    <mergeCell ref="B78:K78"/>
    <mergeCell ref="L78:M78"/>
    <mergeCell ref="N78:O78"/>
    <mergeCell ref="P78:Q78"/>
    <mergeCell ref="R78:S78"/>
    <mergeCell ref="T78:W78"/>
    <mergeCell ref="X78:AA78"/>
    <mergeCell ref="B77:K77"/>
    <mergeCell ref="L77:M77"/>
    <mergeCell ref="N77:O77"/>
    <mergeCell ref="P77:Q77"/>
    <mergeCell ref="R77:S77"/>
    <mergeCell ref="T77:W77"/>
    <mergeCell ref="X75:AA75"/>
    <mergeCell ref="B76:K76"/>
    <mergeCell ref="L76:M76"/>
    <mergeCell ref="N76:O76"/>
    <mergeCell ref="P76:Q76"/>
    <mergeCell ref="R76:S76"/>
    <mergeCell ref="T76:W76"/>
    <mergeCell ref="X76:AA76"/>
    <mergeCell ref="B75:K75"/>
    <mergeCell ref="L75:M75"/>
    <mergeCell ref="N75:O75"/>
    <mergeCell ref="P75:Q75"/>
    <mergeCell ref="R75:S75"/>
    <mergeCell ref="T75:W75"/>
    <mergeCell ref="X73:AA73"/>
    <mergeCell ref="B74:K74"/>
    <mergeCell ref="L74:M74"/>
    <mergeCell ref="N74:O74"/>
    <mergeCell ref="P74:Q74"/>
    <mergeCell ref="R74:S74"/>
    <mergeCell ref="T74:W74"/>
    <mergeCell ref="X74:AA74"/>
    <mergeCell ref="B73:K73"/>
    <mergeCell ref="L73:M73"/>
    <mergeCell ref="N73:O73"/>
    <mergeCell ref="P73:Q73"/>
    <mergeCell ref="R73:S73"/>
    <mergeCell ref="T73:W73"/>
    <mergeCell ref="X71:AA71"/>
    <mergeCell ref="B72:K72"/>
    <mergeCell ref="L72:M72"/>
    <mergeCell ref="N72:O72"/>
    <mergeCell ref="P72:Q72"/>
    <mergeCell ref="R72:S72"/>
    <mergeCell ref="T72:W72"/>
    <mergeCell ref="X72:AA72"/>
    <mergeCell ref="B71:K71"/>
    <mergeCell ref="L71:M71"/>
    <mergeCell ref="N71:O71"/>
    <mergeCell ref="P71:Q71"/>
    <mergeCell ref="R71:S71"/>
    <mergeCell ref="T71:W71"/>
    <mergeCell ref="X69:AA69"/>
    <mergeCell ref="B70:K70"/>
    <mergeCell ref="L70:M70"/>
    <mergeCell ref="N70:O70"/>
    <mergeCell ref="P70:Q70"/>
    <mergeCell ref="R70:S70"/>
    <mergeCell ref="T70:W70"/>
    <mergeCell ref="X70:AA70"/>
    <mergeCell ref="B69:K69"/>
    <mergeCell ref="L69:M69"/>
    <mergeCell ref="N69:O69"/>
    <mergeCell ref="P69:Q69"/>
    <mergeCell ref="R69:S69"/>
    <mergeCell ref="T69:W69"/>
    <mergeCell ref="X67:AA67"/>
    <mergeCell ref="B68:K68"/>
    <mergeCell ref="L68:M68"/>
    <mergeCell ref="N68:O68"/>
    <mergeCell ref="P68:Q68"/>
    <mergeCell ref="R68:S68"/>
    <mergeCell ref="T68:W68"/>
    <mergeCell ref="X68:AA68"/>
    <mergeCell ref="B67:K67"/>
    <mergeCell ref="L67:M67"/>
    <mergeCell ref="N67:O67"/>
    <mergeCell ref="P67:Q67"/>
    <mergeCell ref="R67:S67"/>
    <mergeCell ref="T67:W67"/>
    <mergeCell ref="X63:AA63"/>
    <mergeCell ref="B64:AA64"/>
    <mergeCell ref="B66:K66"/>
    <mergeCell ref="L66:M66"/>
    <mergeCell ref="N66:O66"/>
    <mergeCell ref="P66:Q66"/>
    <mergeCell ref="R66:S66"/>
    <mergeCell ref="T66:W66"/>
    <mergeCell ref="X66:AA66"/>
    <mergeCell ref="X61:AA61"/>
    <mergeCell ref="B62:S62"/>
    <mergeCell ref="T62:W62"/>
    <mergeCell ref="X62:AA62"/>
    <mergeCell ref="B63:K63"/>
    <mergeCell ref="L63:M63"/>
    <mergeCell ref="N63:O63"/>
    <mergeCell ref="P63:Q63"/>
    <mergeCell ref="R63:S63"/>
    <mergeCell ref="T63:W63"/>
    <mergeCell ref="B61:K61"/>
    <mergeCell ref="L61:M61"/>
    <mergeCell ref="N61:O61"/>
    <mergeCell ref="P61:Q61"/>
    <mergeCell ref="R61:S61"/>
    <mergeCell ref="T61:W61"/>
    <mergeCell ref="X59:AA59"/>
    <mergeCell ref="B60:K60"/>
    <mergeCell ref="L60:M60"/>
    <mergeCell ref="N60:O60"/>
    <mergeCell ref="P60:Q60"/>
    <mergeCell ref="R60:S60"/>
    <mergeCell ref="T60:W60"/>
    <mergeCell ref="X60:AA60"/>
    <mergeCell ref="B59:K59"/>
    <mergeCell ref="L59:M59"/>
    <mergeCell ref="N59:O59"/>
    <mergeCell ref="P59:Q59"/>
    <mergeCell ref="R59:S59"/>
    <mergeCell ref="T59:W59"/>
    <mergeCell ref="X57:AA57"/>
    <mergeCell ref="B58:K58"/>
    <mergeCell ref="L58:M58"/>
    <mergeCell ref="N58:O58"/>
    <mergeCell ref="P58:Q58"/>
    <mergeCell ref="R58:S58"/>
    <mergeCell ref="T58:W58"/>
    <mergeCell ref="X58:AA58"/>
    <mergeCell ref="B57:K57"/>
    <mergeCell ref="L57:M57"/>
    <mergeCell ref="N57:O57"/>
    <mergeCell ref="P57:Q57"/>
    <mergeCell ref="R57:S57"/>
    <mergeCell ref="T57:W57"/>
    <mergeCell ref="X55:AA55"/>
    <mergeCell ref="B56:K56"/>
    <mergeCell ref="L56:M56"/>
    <mergeCell ref="N56:O56"/>
    <mergeCell ref="P56:Q56"/>
    <mergeCell ref="R56:S56"/>
    <mergeCell ref="T56:W56"/>
    <mergeCell ref="X56:AA56"/>
    <mergeCell ref="B55:K55"/>
    <mergeCell ref="L55:M55"/>
    <mergeCell ref="N55:O55"/>
    <mergeCell ref="P55:Q55"/>
    <mergeCell ref="R55:S55"/>
    <mergeCell ref="T55:W55"/>
    <mergeCell ref="X53:AA53"/>
    <mergeCell ref="B54:K54"/>
    <mergeCell ref="L54:M54"/>
    <mergeCell ref="N54:O54"/>
    <mergeCell ref="P54:Q54"/>
    <mergeCell ref="R54:S54"/>
    <mergeCell ref="T54:W54"/>
    <mergeCell ref="X54:AA54"/>
    <mergeCell ref="B53:K53"/>
    <mergeCell ref="L53:M53"/>
    <mergeCell ref="N53:O53"/>
    <mergeCell ref="P53:Q53"/>
    <mergeCell ref="R53:S53"/>
    <mergeCell ref="T53:W53"/>
    <mergeCell ref="X51:AA51"/>
    <mergeCell ref="B52:K52"/>
    <mergeCell ref="L52:M52"/>
    <mergeCell ref="N52:O52"/>
    <mergeCell ref="P52:Q52"/>
    <mergeCell ref="R52:S52"/>
    <mergeCell ref="T52:W52"/>
    <mergeCell ref="X52:AA52"/>
    <mergeCell ref="B51:K51"/>
    <mergeCell ref="L51:M51"/>
    <mergeCell ref="N51:O51"/>
    <mergeCell ref="P51:Q51"/>
    <mergeCell ref="R51:S51"/>
    <mergeCell ref="T51:W51"/>
    <mergeCell ref="X49:AA49"/>
    <mergeCell ref="B50:K50"/>
    <mergeCell ref="L50:M50"/>
    <mergeCell ref="N50:O50"/>
    <mergeCell ref="P50:Q50"/>
    <mergeCell ref="R50:S50"/>
    <mergeCell ref="T50:W50"/>
    <mergeCell ref="X50:AA50"/>
    <mergeCell ref="B49:K49"/>
    <mergeCell ref="L49:M49"/>
    <mergeCell ref="N49:O49"/>
    <mergeCell ref="P49:Q49"/>
    <mergeCell ref="R49:S49"/>
    <mergeCell ref="T49:W49"/>
    <mergeCell ref="X47:AA47"/>
    <mergeCell ref="B48:K48"/>
    <mergeCell ref="L48:M48"/>
    <mergeCell ref="N48:O48"/>
    <mergeCell ref="P48:Q48"/>
    <mergeCell ref="R48:S48"/>
    <mergeCell ref="T48:W48"/>
    <mergeCell ref="X48:AA48"/>
    <mergeCell ref="B47:K47"/>
    <mergeCell ref="L47:M47"/>
    <mergeCell ref="N47:O47"/>
    <mergeCell ref="P47:Q47"/>
    <mergeCell ref="R47:S47"/>
    <mergeCell ref="T47:W47"/>
    <mergeCell ref="X45:AA45"/>
    <mergeCell ref="B46:K46"/>
    <mergeCell ref="L46:M46"/>
    <mergeCell ref="N46:O46"/>
    <mergeCell ref="P46:Q46"/>
    <mergeCell ref="R46:S46"/>
    <mergeCell ref="T46:W46"/>
    <mergeCell ref="X46:AA46"/>
    <mergeCell ref="B45:K45"/>
    <mergeCell ref="L45:M45"/>
    <mergeCell ref="N45:O45"/>
    <mergeCell ref="P45:Q45"/>
    <mergeCell ref="R45:S45"/>
    <mergeCell ref="T45:W45"/>
    <mergeCell ref="X43:AA43"/>
    <mergeCell ref="B44:K44"/>
    <mergeCell ref="L44:M44"/>
    <mergeCell ref="N44:O44"/>
    <mergeCell ref="P44:Q44"/>
    <mergeCell ref="R44:S44"/>
    <mergeCell ref="T44:W44"/>
    <mergeCell ref="X44:AA44"/>
    <mergeCell ref="B43:K43"/>
    <mergeCell ref="L43:M43"/>
    <mergeCell ref="N43:O43"/>
    <mergeCell ref="P43:Q43"/>
    <mergeCell ref="R43:S43"/>
    <mergeCell ref="T43:W43"/>
    <mergeCell ref="X41:AA41"/>
    <mergeCell ref="B42:K42"/>
    <mergeCell ref="L42:M42"/>
    <mergeCell ref="N42:O42"/>
    <mergeCell ref="P42:Q42"/>
    <mergeCell ref="R42:S42"/>
    <mergeCell ref="T42:W42"/>
    <mergeCell ref="X42:AA42"/>
    <mergeCell ref="B41:K41"/>
    <mergeCell ref="L41:M41"/>
    <mergeCell ref="N41:O41"/>
    <mergeCell ref="P41:Q41"/>
    <mergeCell ref="R41:S41"/>
    <mergeCell ref="T41:W41"/>
    <mergeCell ref="X39:AA39"/>
    <mergeCell ref="B40:K40"/>
    <mergeCell ref="L40:M40"/>
    <mergeCell ref="N40:O40"/>
    <mergeCell ref="P40:Q40"/>
    <mergeCell ref="R40:S40"/>
    <mergeCell ref="T40:W40"/>
    <mergeCell ref="X40:AA40"/>
    <mergeCell ref="B39:K39"/>
    <mergeCell ref="L39:M39"/>
    <mergeCell ref="N39:O39"/>
    <mergeCell ref="P39:Q39"/>
    <mergeCell ref="R39:S39"/>
    <mergeCell ref="T39:W39"/>
    <mergeCell ref="X37:AA37"/>
    <mergeCell ref="B38:K38"/>
    <mergeCell ref="L38:M38"/>
    <mergeCell ref="N38:O38"/>
    <mergeCell ref="P38:Q38"/>
    <mergeCell ref="R38:S38"/>
    <mergeCell ref="T38:W38"/>
    <mergeCell ref="X38:AA38"/>
    <mergeCell ref="B37:K37"/>
    <mergeCell ref="L37:M37"/>
    <mergeCell ref="N37:O37"/>
    <mergeCell ref="P37:Q37"/>
    <mergeCell ref="R37:S37"/>
    <mergeCell ref="T37:W37"/>
    <mergeCell ref="B34:AA34"/>
    <mergeCell ref="B36:K36"/>
    <mergeCell ref="L36:M36"/>
    <mergeCell ref="N36:O36"/>
    <mergeCell ref="P36:Q36"/>
    <mergeCell ref="R36:S36"/>
    <mergeCell ref="T36:W36"/>
    <mergeCell ref="X36:AA36"/>
    <mergeCell ref="T32:W32"/>
    <mergeCell ref="X32:AA32"/>
    <mergeCell ref="N33:O33"/>
    <mergeCell ref="P33:S33"/>
    <mergeCell ref="T33:W33"/>
    <mergeCell ref="X33:AA33"/>
    <mergeCell ref="X30:AA30"/>
    <mergeCell ref="B31:E33"/>
    <mergeCell ref="F31:H33"/>
    <mergeCell ref="I31:L33"/>
    <mergeCell ref="N31:O31"/>
    <mergeCell ref="P31:S31"/>
    <mergeCell ref="T31:W31"/>
    <mergeCell ref="X31:AA31"/>
    <mergeCell ref="N32:O32"/>
    <mergeCell ref="P32:S32"/>
    <mergeCell ref="B30:E30"/>
    <mergeCell ref="F30:H30"/>
    <mergeCell ref="I30:L30"/>
    <mergeCell ref="N30:O30"/>
    <mergeCell ref="P30:S30"/>
    <mergeCell ref="T30:W30"/>
    <mergeCell ref="X26:AA26"/>
    <mergeCell ref="R27:S27"/>
    <mergeCell ref="T27:W27"/>
    <mergeCell ref="T28:W28"/>
    <mergeCell ref="B29:L29"/>
    <mergeCell ref="N29:O29"/>
    <mergeCell ref="P29:S29"/>
    <mergeCell ref="T29:W29"/>
    <mergeCell ref="X29:AA29"/>
    <mergeCell ref="B26:K26"/>
    <mergeCell ref="L26:M26"/>
    <mergeCell ref="N26:O26"/>
    <mergeCell ref="P26:Q26"/>
    <mergeCell ref="R26:S26"/>
    <mergeCell ref="T26:W26"/>
    <mergeCell ref="X24:AA24"/>
    <mergeCell ref="B25:K25"/>
    <mergeCell ref="L25:M25"/>
    <mergeCell ref="N25:O25"/>
    <mergeCell ref="P25:Q25"/>
    <mergeCell ref="R25:S25"/>
    <mergeCell ref="T25:W25"/>
    <mergeCell ref="X25:AA25"/>
    <mergeCell ref="B24:K24"/>
    <mergeCell ref="L24:M24"/>
    <mergeCell ref="N24:O24"/>
    <mergeCell ref="P24:Q24"/>
    <mergeCell ref="R24:S24"/>
    <mergeCell ref="T24:W24"/>
    <mergeCell ref="X22:AA22"/>
    <mergeCell ref="B23:K23"/>
    <mergeCell ref="L23:M23"/>
    <mergeCell ref="N23:O23"/>
    <mergeCell ref="P23:Q23"/>
    <mergeCell ref="R23:S23"/>
    <mergeCell ref="T23:W23"/>
    <mergeCell ref="X23:AA23"/>
    <mergeCell ref="B22:K22"/>
    <mergeCell ref="L22:M22"/>
    <mergeCell ref="N22:O22"/>
    <mergeCell ref="P22:Q22"/>
    <mergeCell ref="R22:S22"/>
    <mergeCell ref="T22:W22"/>
    <mergeCell ref="X20:AA20"/>
    <mergeCell ref="B21:K21"/>
    <mergeCell ref="L21:M21"/>
    <mergeCell ref="N21:O21"/>
    <mergeCell ref="P21:Q21"/>
    <mergeCell ref="R21:S21"/>
    <mergeCell ref="T21:W21"/>
    <mergeCell ref="X21:AA21"/>
    <mergeCell ref="B20:K20"/>
    <mergeCell ref="L20:M20"/>
    <mergeCell ref="N20:O20"/>
    <mergeCell ref="P20:Q20"/>
    <mergeCell ref="R20:S20"/>
    <mergeCell ref="T20:W20"/>
    <mergeCell ref="X18:AA18"/>
    <mergeCell ref="B19:K19"/>
    <mergeCell ref="L19:M19"/>
    <mergeCell ref="N19:O19"/>
    <mergeCell ref="P19:Q19"/>
    <mergeCell ref="R19:S19"/>
    <mergeCell ref="T19:W19"/>
    <mergeCell ref="X19:AA19"/>
    <mergeCell ref="B18:K18"/>
    <mergeCell ref="L18:M18"/>
    <mergeCell ref="N18:O18"/>
    <mergeCell ref="P18:Q18"/>
    <mergeCell ref="R18:S18"/>
    <mergeCell ref="T18:W18"/>
    <mergeCell ref="X16:AA16"/>
    <mergeCell ref="B17:K17"/>
    <mergeCell ref="L17:M17"/>
    <mergeCell ref="N17:O17"/>
    <mergeCell ref="P17:Q17"/>
    <mergeCell ref="R17:S17"/>
    <mergeCell ref="T17:W17"/>
    <mergeCell ref="X17:AA17"/>
    <mergeCell ref="B16:K16"/>
    <mergeCell ref="L16:M16"/>
    <mergeCell ref="N16:O16"/>
    <mergeCell ref="P16:Q16"/>
    <mergeCell ref="R16:S16"/>
    <mergeCell ref="T16:W16"/>
    <mergeCell ref="X14:AA14"/>
    <mergeCell ref="B15:K15"/>
    <mergeCell ref="L15:M15"/>
    <mergeCell ref="N15:O15"/>
    <mergeCell ref="P15:Q15"/>
    <mergeCell ref="R15:S15"/>
    <mergeCell ref="T15:W15"/>
    <mergeCell ref="X15:AA15"/>
    <mergeCell ref="B14:K14"/>
    <mergeCell ref="L14:M14"/>
    <mergeCell ref="N14:O14"/>
    <mergeCell ref="P14:Q14"/>
    <mergeCell ref="R14:S14"/>
    <mergeCell ref="T14:W14"/>
    <mergeCell ref="X12:AA12"/>
    <mergeCell ref="B13:K13"/>
    <mergeCell ref="L13:M13"/>
    <mergeCell ref="N13:O13"/>
    <mergeCell ref="P13:Q13"/>
    <mergeCell ref="R13:S13"/>
    <mergeCell ref="T13:W13"/>
    <mergeCell ref="X13:AA13"/>
    <mergeCell ref="B9:D10"/>
    <mergeCell ref="E9:O10"/>
    <mergeCell ref="T9:Y9"/>
    <mergeCell ref="T10:AA10"/>
    <mergeCell ref="B12:K12"/>
    <mergeCell ref="L12:M12"/>
    <mergeCell ref="N12:O12"/>
    <mergeCell ref="P12:Q12"/>
    <mergeCell ref="R12:S12"/>
    <mergeCell ref="T12:W12"/>
    <mergeCell ref="B7:D7"/>
    <mergeCell ref="E7:H7"/>
    <mergeCell ref="T7:AA7"/>
    <mergeCell ref="B8:D8"/>
    <mergeCell ref="E8:H8"/>
    <mergeCell ref="T8:AA8"/>
    <mergeCell ref="B1:AA2"/>
    <mergeCell ref="B4:AA4"/>
    <mergeCell ref="T5:V5"/>
    <mergeCell ref="B6:D6"/>
    <mergeCell ref="E6:O6"/>
    <mergeCell ref="T6:U6"/>
  </mergeCells>
  <phoneticPr fontId="1"/>
  <conditionalFormatting sqref="N13:O26">
    <cfRule type="expression" dxfId="6" priority="6">
      <formula>MOD($N13,1)=0</formula>
    </cfRule>
  </conditionalFormatting>
  <conditionalFormatting sqref="N37:O61 N63:O63">
    <cfRule type="expression" dxfId="5" priority="5">
      <formula>MOD($N37,1)=0</formula>
    </cfRule>
  </conditionalFormatting>
  <conditionalFormatting sqref="N67:O93">
    <cfRule type="expression" dxfId="4" priority="4">
      <formula>MOD($N67,1)=0</formula>
    </cfRule>
  </conditionalFormatting>
  <conditionalFormatting sqref="N97:O123">
    <cfRule type="expression" dxfId="3" priority="3">
      <formula>MOD($N97,1)=0</formula>
    </cfRule>
  </conditionalFormatting>
  <conditionalFormatting sqref="N127:O153">
    <cfRule type="expression" dxfId="2" priority="2">
      <formula>MOD($N127,1)=0</formula>
    </cfRule>
  </conditionalFormatting>
  <conditionalFormatting sqref="N157:O183">
    <cfRule type="expression" dxfId="1" priority="1">
      <formula>MOD($N157,1)=0</formula>
    </cfRule>
  </conditionalFormatting>
  <dataValidations count="4">
    <dataValidation imeMode="off" allowBlank="1" showInputMessage="1" showErrorMessage="1" sqref="R14:S25 N38:O61 N14:O25 R38:S61" xr:uid="{79C4E970-A6C2-4D2C-ADA6-64EC25F65E3D}"/>
    <dataValidation type="list" allowBlank="1" sqref="AD5" xr:uid="{D4610FA6-7AB0-48FC-9F4C-59CED22E3E49}">
      <formula1>$AG$5:$AG$9</formula1>
    </dataValidation>
    <dataValidation type="list" allowBlank="1" showInputMessage="1" showErrorMessage="1" error="消費税の端数処理方法をリストより選択ください" sqref="AD8" xr:uid="{B908E712-0DD6-4875-9922-97D3476B0C92}">
      <formula1>$AJ$7:$AJ$10</formula1>
    </dataValidation>
    <dataValidation type="list" allowBlank="1" showInputMessage="1" showErrorMessage="1" sqref="L127:M153 L63:M63 L37:M61 L97:M123 L13:M25 L67:M93 L157:M183" xr:uid="{BECAC7D5-675C-4CF6-B1A9-BFC62EB93AE8}">
      <formula1>$AI$7:$AI$10</formula1>
    </dataValidation>
  </dataValidations>
  <printOptions horizontalCentered="1"/>
  <pageMargins left="0.31496062992125984" right="0.31496062992125984" top="0.59055118110236227" bottom="0" header="0.31496062992125984" footer="0"/>
  <pageSetup paperSize="9" scale="59" orientation="landscape" r:id="rId1"/>
  <headerFooter>
    <oddHeader>&amp;L&amp;"+,標準"&amp;24(Ａ)請求書記&amp;"-,標準"入例(10%のみ)</oddHeader>
    <oddFooter xml:space="preserve">&amp;R&amp;"ＭＳ 明朝,標準"&amp;8 </oddFooter>
  </headerFooter>
  <rowBreaks count="4" manualBreakCount="4">
    <brk id="63" min="1" max="26" man="1"/>
    <brk id="93" min="1" max="26" man="1"/>
    <brk id="123" min="1" max="26" man="1"/>
    <brk id="153" min="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C741-E59C-4AB8-A8C4-581FEFDA78C2}">
  <dimension ref="A1:AM32"/>
  <sheetViews>
    <sheetView view="pageBreakPreview" zoomScale="55" zoomScaleNormal="70" zoomScaleSheetLayoutView="55" workbookViewId="0">
      <selection sqref="A1:Z1"/>
    </sheetView>
  </sheetViews>
  <sheetFormatPr defaultColWidth="8.75" defaultRowHeight="13.5" outlineLevelRow="1" outlineLevelCol="1"/>
  <cols>
    <col min="1" max="28" width="4.5" style="1" customWidth="1"/>
    <col min="29" max="29" width="12.625" style="1" customWidth="1"/>
    <col min="30" max="31" width="4.5" style="1" customWidth="1"/>
    <col min="32" max="38" width="13.5" style="1" hidden="1" customWidth="1" outlineLevel="1"/>
    <col min="39" max="39" width="4.5" style="1" customWidth="1" collapsed="1"/>
    <col min="40" max="54" width="4.5" style="1" customWidth="1"/>
    <col min="55" max="16384" width="8.75" style="1"/>
  </cols>
  <sheetData>
    <row r="1" spans="1:37" ht="36.75" customHeight="1">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row>
    <row r="2" spans="1:37" ht="36.75" customHeight="1">
      <c r="A2" s="96"/>
      <c r="B2" s="96"/>
      <c r="C2" s="96"/>
      <c r="D2" s="96"/>
      <c r="E2" s="96"/>
      <c r="F2" s="96"/>
      <c r="G2" s="96"/>
      <c r="H2" s="96"/>
      <c r="I2" s="96"/>
      <c r="J2" s="96"/>
      <c r="K2" s="96"/>
      <c r="L2" s="96"/>
      <c r="M2" s="96"/>
      <c r="N2" s="96"/>
      <c r="O2" s="96"/>
      <c r="P2" s="96"/>
      <c r="Q2" s="96"/>
      <c r="R2" s="96"/>
      <c r="S2" s="96"/>
      <c r="T2" s="96"/>
      <c r="U2" s="96"/>
      <c r="V2" s="96"/>
      <c r="W2" s="96"/>
      <c r="X2" s="96"/>
      <c r="Y2" s="96"/>
      <c r="Z2" s="96"/>
    </row>
    <row r="3" spans="1:37" ht="30" customHeight="1" thickBot="1">
      <c r="A3" s="117" t="s">
        <v>28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35"/>
    </row>
    <row r="4" spans="1:37" ht="22.5" customHeight="1" thickBot="1">
      <c r="A4" s="45" t="s">
        <v>0</v>
      </c>
      <c r="S4" s="206">
        <v>2024</v>
      </c>
      <c r="T4" s="206"/>
      <c r="U4" s="206"/>
      <c r="V4" s="5" t="s">
        <v>4</v>
      </c>
      <c r="W4" s="37">
        <v>1</v>
      </c>
      <c r="X4" s="5" t="s">
        <v>5</v>
      </c>
      <c r="Y4" s="37">
        <v>31</v>
      </c>
      <c r="Z4" s="5" t="s">
        <v>29</v>
      </c>
      <c r="AB4" s="1" t="s">
        <v>52</v>
      </c>
      <c r="AC4" s="54" t="s">
        <v>83</v>
      </c>
      <c r="AD4" s="1" t="s">
        <v>29</v>
      </c>
      <c r="AF4" s="50" t="s">
        <v>49</v>
      </c>
      <c r="AH4" s="54" t="s">
        <v>77</v>
      </c>
      <c r="AI4" s="70" t="s">
        <v>78</v>
      </c>
      <c r="AJ4" s="68">
        <v>0.1</v>
      </c>
      <c r="AK4" s="69" t="s">
        <v>56</v>
      </c>
    </row>
    <row r="5" spans="1:37" ht="22.5" customHeight="1" thickBot="1">
      <c r="A5" s="201" t="s">
        <v>33</v>
      </c>
      <c r="B5" s="201"/>
      <c r="C5" s="201"/>
      <c r="D5" s="372" t="s">
        <v>85</v>
      </c>
      <c r="E5" s="372"/>
      <c r="F5" s="372"/>
      <c r="G5" s="372"/>
      <c r="H5" s="372"/>
      <c r="I5" s="372"/>
      <c r="J5" s="372"/>
      <c r="K5" s="372"/>
      <c r="L5" s="372"/>
      <c r="M5" s="372"/>
      <c r="N5" s="372"/>
      <c r="O5" s="34"/>
      <c r="P5" s="34"/>
      <c r="Q5" s="5" t="s">
        <v>6</v>
      </c>
      <c r="S5" s="207" t="s">
        <v>130</v>
      </c>
      <c r="T5" s="207"/>
      <c r="U5" s="9"/>
      <c r="V5" s="9"/>
      <c r="AF5" s="51">
        <v>10</v>
      </c>
      <c r="AH5" s="65"/>
      <c r="AI5" s="61"/>
      <c r="AJ5" s="55"/>
      <c r="AK5" s="73"/>
    </row>
    <row r="6" spans="1:37" ht="22.5" customHeight="1" thickBot="1">
      <c r="A6" s="201" t="s">
        <v>1</v>
      </c>
      <c r="B6" s="201"/>
      <c r="C6" s="201"/>
      <c r="D6" s="373">
        <v>22222</v>
      </c>
      <c r="E6" s="373"/>
      <c r="F6" s="373"/>
      <c r="G6" s="373"/>
      <c r="H6" s="97"/>
      <c r="I6" s="97"/>
      <c r="J6" s="9"/>
      <c r="K6" s="9"/>
      <c r="L6" s="9"/>
      <c r="M6" s="9"/>
      <c r="N6" s="9"/>
      <c r="Q6" s="5"/>
      <c r="S6" s="111" t="s">
        <v>131</v>
      </c>
      <c r="T6" s="111"/>
      <c r="U6" s="111"/>
      <c r="V6" s="111"/>
      <c r="W6" s="111"/>
      <c r="X6" s="111"/>
      <c r="Y6" s="111"/>
      <c r="Z6" s="111"/>
      <c r="AC6" s="47" t="s">
        <v>78</v>
      </c>
      <c r="AF6" s="52">
        <v>20</v>
      </c>
      <c r="AH6" s="60">
        <v>0.1</v>
      </c>
      <c r="AI6" s="61" t="s">
        <v>57</v>
      </c>
      <c r="AJ6" s="66" t="e">
        <f>ROUND(($AF$29*10%),0)</f>
        <v>#REF!</v>
      </c>
      <c r="AK6" s="63" t="e">
        <f>ROUND(($AF$30*8%),0)</f>
        <v>#REF!</v>
      </c>
    </row>
    <row r="7" spans="1:37" ht="22.5" customHeight="1" thickBot="1">
      <c r="A7" s="201" t="s">
        <v>34</v>
      </c>
      <c r="B7" s="201"/>
      <c r="C7" s="201"/>
      <c r="D7" s="371">
        <v>19054</v>
      </c>
      <c r="E7" s="371"/>
      <c r="F7" s="371"/>
      <c r="G7" s="371"/>
      <c r="H7" s="9"/>
      <c r="I7" s="9"/>
      <c r="J7" s="9"/>
      <c r="K7" s="9"/>
      <c r="L7" s="9"/>
      <c r="M7" s="9"/>
      <c r="N7" s="9"/>
      <c r="Q7" s="5" t="s">
        <v>7</v>
      </c>
      <c r="S7" s="202" t="s">
        <v>132</v>
      </c>
      <c r="T7" s="202"/>
      <c r="U7" s="202"/>
      <c r="V7" s="202"/>
      <c r="W7" s="202"/>
      <c r="X7" s="202"/>
      <c r="Y7" s="202"/>
      <c r="Z7" s="202"/>
      <c r="AC7" s="98" t="s">
        <v>58</v>
      </c>
      <c r="AF7" s="53"/>
      <c r="AH7" s="61" t="s">
        <v>56</v>
      </c>
      <c r="AI7" s="61" t="s">
        <v>58</v>
      </c>
      <c r="AJ7" s="66" t="e">
        <f>ROUNDDOWN(($AF$29*10%),0)</f>
        <v>#REF!</v>
      </c>
      <c r="AK7" s="63" t="e">
        <f>ROUNDDOWN(($AF$30*8%),0)</f>
        <v>#REF!</v>
      </c>
    </row>
    <row r="8" spans="1:37" ht="22.5" customHeight="1">
      <c r="A8" s="203" t="s">
        <v>35</v>
      </c>
      <c r="B8" s="203"/>
      <c r="C8" s="203"/>
      <c r="D8" s="204">
        <v>167000</v>
      </c>
      <c r="E8" s="204"/>
      <c r="F8" s="204"/>
      <c r="G8" s="204"/>
      <c r="H8" s="204"/>
      <c r="I8" s="204"/>
      <c r="J8" s="204"/>
      <c r="K8" s="204"/>
      <c r="L8" s="204"/>
      <c r="M8" s="204"/>
      <c r="N8" s="204"/>
      <c r="O8" s="33"/>
      <c r="P8" s="33"/>
      <c r="Q8" s="5"/>
      <c r="S8" s="111" t="s">
        <v>133</v>
      </c>
      <c r="T8" s="111"/>
      <c r="U8" s="111"/>
      <c r="V8" s="111"/>
      <c r="W8" s="111"/>
      <c r="X8" s="111"/>
      <c r="Y8" s="59" t="s">
        <v>12</v>
      </c>
      <c r="Z8" s="38"/>
      <c r="AH8" s="61" t="s">
        <v>54</v>
      </c>
      <c r="AI8" s="61" t="s">
        <v>59</v>
      </c>
      <c r="AJ8" s="66" t="e">
        <f>ROUNDUP(($AF$29*10%),0)</f>
        <v>#REF!</v>
      </c>
      <c r="AK8" s="63" t="e">
        <f>ROUNDUP(($AF$30*8%),0)</f>
        <v>#REF!</v>
      </c>
    </row>
    <row r="9" spans="1:37" ht="22.5" customHeight="1" thickBot="1">
      <c r="A9" s="203"/>
      <c r="B9" s="203"/>
      <c r="C9" s="203"/>
      <c r="D9" s="205"/>
      <c r="E9" s="205"/>
      <c r="F9" s="205"/>
      <c r="G9" s="205"/>
      <c r="H9" s="205"/>
      <c r="I9" s="205"/>
      <c r="J9" s="205"/>
      <c r="K9" s="205"/>
      <c r="L9" s="205"/>
      <c r="M9" s="205"/>
      <c r="N9" s="205"/>
      <c r="O9" s="33"/>
      <c r="P9" s="40"/>
      <c r="Q9" s="5" t="s">
        <v>8</v>
      </c>
      <c r="S9" s="288">
        <v>1234567890123</v>
      </c>
      <c r="T9" s="288"/>
      <c r="U9" s="288"/>
      <c r="V9" s="288"/>
      <c r="W9" s="288"/>
      <c r="X9" s="288"/>
      <c r="Y9" s="288"/>
      <c r="Z9" s="288"/>
      <c r="AH9" s="58" t="s">
        <v>55</v>
      </c>
      <c r="AI9" s="58"/>
      <c r="AJ9" s="67"/>
      <c r="AK9" s="64"/>
    </row>
    <row r="10" spans="1:37" ht="7.5" customHeight="1">
      <c r="A10" s="42"/>
      <c r="B10" s="42"/>
      <c r="C10" s="42"/>
      <c r="D10" s="43"/>
      <c r="E10" s="43"/>
      <c r="F10" s="43"/>
      <c r="G10" s="43"/>
      <c r="H10" s="43"/>
      <c r="I10" s="43"/>
      <c r="J10" s="43"/>
      <c r="K10" s="43"/>
      <c r="L10" s="43"/>
      <c r="M10" s="43"/>
      <c r="N10" s="43"/>
      <c r="O10" s="33"/>
      <c r="P10" s="40"/>
      <c r="Q10" s="5"/>
      <c r="T10" s="41"/>
      <c r="U10" s="41"/>
      <c r="V10" s="41"/>
      <c r="W10" s="41"/>
      <c r="X10" s="41"/>
      <c r="Y10" s="41"/>
      <c r="Z10" s="41"/>
    </row>
    <row r="11" spans="1:37" ht="18.75" customHeight="1">
      <c r="A11" s="130" t="s">
        <v>2</v>
      </c>
      <c r="B11" s="131"/>
      <c r="C11" s="131"/>
      <c r="D11" s="131"/>
      <c r="E11" s="131"/>
      <c r="F11" s="131"/>
      <c r="G11" s="131"/>
      <c r="H11" s="131"/>
      <c r="I11" s="131"/>
      <c r="J11" s="178"/>
      <c r="K11" s="148" t="s">
        <v>63</v>
      </c>
      <c r="L11" s="148"/>
      <c r="M11" s="148" t="s">
        <v>39</v>
      </c>
      <c r="N11" s="148"/>
      <c r="O11" s="148" t="s">
        <v>38</v>
      </c>
      <c r="P11" s="148"/>
      <c r="Q11" s="148" t="s">
        <v>3</v>
      </c>
      <c r="R11" s="148"/>
      <c r="S11" s="148" t="s">
        <v>68</v>
      </c>
      <c r="T11" s="148"/>
      <c r="U11" s="148"/>
      <c r="V11" s="148"/>
      <c r="W11" s="149" t="s">
        <v>40</v>
      </c>
      <c r="X11" s="131"/>
      <c r="Y11" s="131"/>
      <c r="Z11" s="132"/>
      <c r="AF11" s="1" t="s">
        <v>82</v>
      </c>
    </row>
    <row r="12" spans="1:37" ht="18.75" hidden="1" customHeight="1" outlineLevel="1">
      <c r="A12" s="370"/>
      <c r="B12" s="310"/>
      <c r="C12" s="310"/>
      <c r="D12" s="310"/>
      <c r="E12" s="310"/>
      <c r="F12" s="310"/>
      <c r="G12" s="310"/>
      <c r="H12" s="310"/>
      <c r="I12" s="310"/>
      <c r="J12" s="311"/>
      <c r="K12" s="147"/>
      <c r="L12" s="148"/>
      <c r="M12" s="148"/>
      <c r="N12" s="148"/>
      <c r="O12" s="148"/>
      <c r="P12" s="148"/>
      <c r="Q12" s="151"/>
      <c r="R12" s="151"/>
      <c r="S12" s="142">
        <v>0</v>
      </c>
      <c r="T12" s="142"/>
      <c r="U12" s="142"/>
      <c r="V12" s="142"/>
      <c r="W12" s="211"/>
      <c r="X12" s="212"/>
      <c r="Y12" s="212"/>
      <c r="Z12" s="213"/>
      <c r="AF12" s="74">
        <f>IF($AC$7=$AI$6,ROUND((M12*Q12),0),IF($AC$7=$AI$7,ROUNDDOWN((M12*Q12),0),IF($AC$7=$AI$8,ROUNDUP((M12*Q12),0),"")))</f>
        <v>0</v>
      </c>
    </row>
    <row r="13" spans="1:37" ht="18.75" customHeight="1" collapsed="1">
      <c r="A13" s="363" t="s">
        <v>104</v>
      </c>
      <c r="B13" s="364"/>
      <c r="C13" s="364"/>
      <c r="D13" s="364"/>
      <c r="E13" s="364"/>
      <c r="F13" s="364"/>
      <c r="G13" s="364"/>
      <c r="H13" s="364"/>
      <c r="I13" s="364"/>
      <c r="J13" s="365"/>
      <c r="K13" s="305">
        <v>0.1</v>
      </c>
      <c r="L13" s="306"/>
      <c r="M13" s="366">
        <v>100</v>
      </c>
      <c r="N13" s="366"/>
      <c r="O13" s="367" t="s">
        <v>118</v>
      </c>
      <c r="P13" s="367"/>
      <c r="Q13" s="368">
        <v>1000</v>
      </c>
      <c r="R13" s="368"/>
      <c r="S13" s="369">
        <v>100000</v>
      </c>
      <c r="T13" s="369"/>
      <c r="U13" s="369"/>
      <c r="V13" s="369"/>
      <c r="W13" s="149"/>
      <c r="X13" s="131"/>
      <c r="Y13" s="131"/>
      <c r="Z13" s="132"/>
      <c r="AF13" s="75">
        <f>IF($AC$7=$AI$6,ROUND((M13*Q13),0),IF($AC$7=$AI$7,ROUNDDOWN((M13*Q13),0),IF($AC$7=$AI$8,ROUNDUP((M13*Q13),0))))</f>
        <v>100000</v>
      </c>
    </row>
    <row r="14" spans="1:37" ht="18.75" customHeight="1">
      <c r="A14" s="363" t="s">
        <v>105</v>
      </c>
      <c r="B14" s="364"/>
      <c r="C14" s="364"/>
      <c r="D14" s="364"/>
      <c r="E14" s="364"/>
      <c r="F14" s="364"/>
      <c r="G14" s="364"/>
      <c r="H14" s="364"/>
      <c r="I14" s="364"/>
      <c r="J14" s="365"/>
      <c r="K14" s="305" t="s">
        <v>56</v>
      </c>
      <c r="L14" s="306"/>
      <c r="M14" s="366">
        <v>100</v>
      </c>
      <c r="N14" s="366"/>
      <c r="O14" s="367" t="s">
        <v>118</v>
      </c>
      <c r="P14" s="367"/>
      <c r="Q14" s="368">
        <v>500</v>
      </c>
      <c r="R14" s="368"/>
      <c r="S14" s="369">
        <v>50000</v>
      </c>
      <c r="T14" s="369"/>
      <c r="U14" s="369"/>
      <c r="V14" s="369"/>
      <c r="W14" s="149"/>
      <c r="X14" s="131"/>
      <c r="Y14" s="131"/>
      <c r="Z14" s="132"/>
      <c r="AF14" s="75">
        <f>IF($AC$7=$AI$6,ROUND((M14*Q14),0),IF($AC$7=$AI$7,ROUNDDOWN((M14*Q14),0),IF($AC$7=$AI$8,ROUNDUP((M14*Q14),0),"")))</f>
        <v>50000</v>
      </c>
    </row>
    <row r="15" spans="1:37" ht="18.75" customHeight="1">
      <c r="A15" s="363" t="s">
        <v>106</v>
      </c>
      <c r="B15" s="364"/>
      <c r="C15" s="364"/>
      <c r="D15" s="364"/>
      <c r="E15" s="364"/>
      <c r="F15" s="364"/>
      <c r="G15" s="364"/>
      <c r="H15" s="364"/>
      <c r="I15" s="364"/>
      <c r="J15" s="365"/>
      <c r="K15" s="305" t="s">
        <v>54</v>
      </c>
      <c r="L15" s="306"/>
      <c r="M15" s="366">
        <v>1</v>
      </c>
      <c r="N15" s="366"/>
      <c r="O15" s="367" t="s">
        <v>119</v>
      </c>
      <c r="P15" s="367"/>
      <c r="Q15" s="368"/>
      <c r="R15" s="368"/>
      <c r="S15" s="369">
        <v>1000</v>
      </c>
      <c r="T15" s="369"/>
      <c r="U15" s="369"/>
      <c r="V15" s="369"/>
      <c r="W15" s="149"/>
      <c r="X15" s="131"/>
      <c r="Y15" s="131"/>
      <c r="Z15" s="132"/>
      <c r="AF15" s="75">
        <f t="shared" ref="AF15:AF24" si="0">IF($AC$7=$AI$6,ROUND((M15*Q15),0),IF($AC$7=$AI$7,ROUNDDOWN((M15*Q15),0),IF($AC$7=$AI$8,ROUNDUP((M15*Q15),0),"")))</f>
        <v>0</v>
      </c>
    </row>
    <row r="16" spans="1:37" ht="18.75" customHeight="1">
      <c r="A16" s="363" t="s">
        <v>107</v>
      </c>
      <c r="B16" s="364"/>
      <c r="C16" s="364"/>
      <c r="D16" s="364"/>
      <c r="E16" s="364"/>
      <c r="F16" s="364"/>
      <c r="G16" s="364"/>
      <c r="H16" s="364"/>
      <c r="I16" s="364"/>
      <c r="J16" s="365"/>
      <c r="K16" s="305" t="s">
        <v>55</v>
      </c>
      <c r="L16" s="306"/>
      <c r="M16" s="366">
        <v>1</v>
      </c>
      <c r="N16" s="366"/>
      <c r="O16" s="367" t="s">
        <v>119</v>
      </c>
      <c r="P16" s="367"/>
      <c r="Q16" s="368"/>
      <c r="R16" s="368"/>
      <c r="S16" s="369">
        <v>2000</v>
      </c>
      <c r="T16" s="369"/>
      <c r="U16" s="369"/>
      <c r="V16" s="369"/>
      <c r="W16" s="149"/>
      <c r="X16" s="131"/>
      <c r="Y16" s="131"/>
      <c r="Z16" s="132"/>
      <c r="AF16" s="75">
        <f t="shared" si="0"/>
        <v>0</v>
      </c>
    </row>
    <row r="17" spans="1:38" ht="18.75" customHeight="1">
      <c r="A17" s="362"/>
      <c r="B17" s="303"/>
      <c r="C17" s="303"/>
      <c r="D17" s="303"/>
      <c r="E17" s="303"/>
      <c r="F17" s="303"/>
      <c r="G17" s="303"/>
      <c r="H17" s="303"/>
      <c r="I17" s="303"/>
      <c r="J17" s="304"/>
      <c r="K17" s="305"/>
      <c r="L17" s="306"/>
      <c r="M17" s="307"/>
      <c r="N17" s="307"/>
      <c r="O17" s="306"/>
      <c r="P17" s="306"/>
      <c r="Q17" s="308"/>
      <c r="R17" s="308"/>
      <c r="S17" s="142" t="s">
        <v>134</v>
      </c>
      <c r="T17" s="142"/>
      <c r="U17" s="142"/>
      <c r="V17" s="142"/>
      <c r="W17" s="149"/>
      <c r="X17" s="131"/>
      <c r="Y17" s="131"/>
      <c r="Z17" s="132"/>
      <c r="AF17" s="75">
        <f t="shared" si="0"/>
        <v>0</v>
      </c>
    </row>
    <row r="18" spans="1:38" ht="18.75" customHeight="1">
      <c r="A18" s="362"/>
      <c r="B18" s="303"/>
      <c r="C18" s="303"/>
      <c r="D18" s="303"/>
      <c r="E18" s="303"/>
      <c r="F18" s="303"/>
      <c r="G18" s="303"/>
      <c r="H18" s="303"/>
      <c r="I18" s="303"/>
      <c r="J18" s="304"/>
      <c r="K18" s="305"/>
      <c r="L18" s="306"/>
      <c r="M18" s="307"/>
      <c r="N18" s="307"/>
      <c r="O18" s="306"/>
      <c r="P18" s="306"/>
      <c r="Q18" s="308"/>
      <c r="R18" s="308"/>
      <c r="S18" s="142" t="s">
        <v>134</v>
      </c>
      <c r="T18" s="142"/>
      <c r="U18" s="142"/>
      <c r="V18" s="142"/>
      <c r="W18" s="149"/>
      <c r="X18" s="131"/>
      <c r="Y18" s="131"/>
      <c r="Z18" s="132"/>
      <c r="AF18" s="75">
        <f t="shared" si="0"/>
        <v>0</v>
      </c>
    </row>
    <row r="19" spans="1:38" ht="18.75" customHeight="1">
      <c r="A19" s="362"/>
      <c r="B19" s="303"/>
      <c r="C19" s="303"/>
      <c r="D19" s="303"/>
      <c r="E19" s="303"/>
      <c r="F19" s="303"/>
      <c r="G19" s="303"/>
      <c r="H19" s="303"/>
      <c r="I19" s="303"/>
      <c r="J19" s="304"/>
      <c r="K19" s="305"/>
      <c r="L19" s="306"/>
      <c r="M19" s="307"/>
      <c r="N19" s="307"/>
      <c r="O19" s="306"/>
      <c r="P19" s="306"/>
      <c r="Q19" s="308"/>
      <c r="R19" s="308"/>
      <c r="S19" s="142" t="s">
        <v>134</v>
      </c>
      <c r="T19" s="142"/>
      <c r="U19" s="142"/>
      <c r="V19" s="142"/>
      <c r="W19" s="149"/>
      <c r="X19" s="131"/>
      <c r="Y19" s="131"/>
      <c r="Z19" s="132"/>
      <c r="AF19" s="75">
        <f t="shared" si="0"/>
        <v>0</v>
      </c>
    </row>
    <row r="20" spans="1:38" ht="18.75" customHeight="1">
      <c r="A20" s="362"/>
      <c r="B20" s="303"/>
      <c r="C20" s="303"/>
      <c r="D20" s="303"/>
      <c r="E20" s="303"/>
      <c r="F20" s="303"/>
      <c r="G20" s="303"/>
      <c r="H20" s="303"/>
      <c r="I20" s="303"/>
      <c r="J20" s="304"/>
      <c r="K20" s="305"/>
      <c r="L20" s="306"/>
      <c r="M20" s="307"/>
      <c r="N20" s="307"/>
      <c r="O20" s="306"/>
      <c r="P20" s="306"/>
      <c r="Q20" s="308"/>
      <c r="R20" s="308"/>
      <c r="S20" s="142" t="s">
        <v>134</v>
      </c>
      <c r="T20" s="142"/>
      <c r="U20" s="142"/>
      <c r="V20" s="142"/>
      <c r="W20" s="149"/>
      <c r="X20" s="131"/>
      <c r="Y20" s="131"/>
      <c r="Z20" s="132"/>
      <c r="AF20" s="75">
        <f t="shared" si="0"/>
        <v>0</v>
      </c>
    </row>
    <row r="21" spans="1:38" ht="18.75" customHeight="1">
      <c r="A21" s="362"/>
      <c r="B21" s="303"/>
      <c r="C21" s="303"/>
      <c r="D21" s="303"/>
      <c r="E21" s="303"/>
      <c r="F21" s="303"/>
      <c r="G21" s="303"/>
      <c r="H21" s="303"/>
      <c r="I21" s="303"/>
      <c r="J21" s="304"/>
      <c r="K21" s="305"/>
      <c r="L21" s="306"/>
      <c r="M21" s="307"/>
      <c r="N21" s="307"/>
      <c r="O21" s="306"/>
      <c r="P21" s="306"/>
      <c r="Q21" s="308"/>
      <c r="R21" s="308"/>
      <c r="S21" s="142" t="s">
        <v>134</v>
      </c>
      <c r="T21" s="142"/>
      <c r="U21" s="142"/>
      <c r="V21" s="142"/>
      <c r="W21" s="149"/>
      <c r="X21" s="131"/>
      <c r="Y21" s="131"/>
      <c r="Z21" s="132"/>
      <c r="AF21" s="75">
        <f t="shared" si="0"/>
        <v>0</v>
      </c>
    </row>
    <row r="22" spans="1:38" ht="18.75" customHeight="1">
      <c r="A22" s="362"/>
      <c r="B22" s="303"/>
      <c r="C22" s="303"/>
      <c r="D22" s="303"/>
      <c r="E22" s="303"/>
      <c r="F22" s="303"/>
      <c r="G22" s="303"/>
      <c r="H22" s="303"/>
      <c r="I22" s="303"/>
      <c r="J22" s="304"/>
      <c r="K22" s="305"/>
      <c r="L22" s="306"/>
      <c r="M22" s="307"/>
      <c r="N22" s="307"/>
      <c r="O22" s="306"/>
      <c r="P22" s="306"/>
      <c r="Q22" s="308"/>
      <c r="R22" s="308"/>
      <c r="S22" s="142" t="s">
        <v>134</v>
      </c>
      <c r="T22" s="142"/>
      <c r="U22" s="142"/>
      <c r="V22" s="142"/>
      <c r="W22" s="149"/>
      <c r="X22" s="131"/>
      <c r="Y22" s="131"/>
      <c r="Z22" s="132"/>
      <c r="AF22" s="75">
        <f t="shared" si="0"/>
        <v>0</v>
      </c>
    </row>
    <row r="23" spans="1:38" ht="18.75" customHeight="1">
      <c r="A23" s="362"/>
      <c r="B23" s="303"/>
      <c r="C23" s="303"/>
      <c r="D23" s="303"/>
      <c r="E23" s="303"/>
      <c r="F23" s="303"/>
      <c r="G23" s="303"/>
      <c r="H23" s="303"/>
      <c r="I23" s="303"/>
      <c r="J23" s="304"/>
      <c r="K23" s="305"/>
      <c r="L23" s="306"/>
      <c r="M23" s="307"/>
      <c r="N23" s="307"/>
      <c r="O23" s="306"/>
      <c r="P23" s="306"/>
      <c r="Q23" s="308"/>
      <c r="R23" s="308"/>
      <c r="S23" s="142" t="s">
        <v>134</v>
      </c>
      <c r="T23" s="142"/>
      <c r="U23" s="142"/>
      <c r="V23" s="142"/>
      <c r="W23" s="149"/>
      <c r="X23" s="131"/>
      <c r="Y23" s="131"/>
      <c r="Z23" s="132"/>
      <c r="AF23" s="75">
        <f t="shared" si="0"/>
        <v>0</v>
      </c>
    </row>
    <row r="24" spans="1:38" ht="18.75" customHeight="1">
      <c r="A24" s="362"/>
      <c r="B24" s="303"/>
      <c r="C24" s="303"/>
      <c r="D24" s="303"/>
      <c r="E24" s="303"/>
      <c r="F24" s="303"/>
      <c r="G24" s="303"/>
      <c r="H24" s="303"/>
      <c r="I24" s="303"/>
      <c r="J24" s="304"/>
      <c r="K24" s="318"/>
      <c r="L24" s="319"/>
      <c r="M24" s="320"/>
      <c r="N24" s="321"/>
      <c r="O24" s="306"/>
      <c r="P24" s="306"/>
      <c r="Q24" s="308"/>
      <c r="R24" s="308"/>
      <c r="S24" s="142" t="s">
        <v>134</v>
      </c>
      <c r="T24" s="142"/>
      <c r="U24" s="142"/>
      <c r="V24" s="142"/>
      <c r="W24" s="149"/>
      <c r="X24" s="131"/>
      <c r="Y24" s="131"/>
      <c r="Z24" s="132"/>
      <c r="AF24" s="75">
        <f t="shared" si="0"/>
        <v>0</v>
      </c>
    </row>
    <row r="25" spans="1:38" ht="18.75" hidden="1" customHeight="1" outlineLevel="1">
      <c r="A25" s="190"/>
      <c r="B25" s="191"/>
      <c r="C25" s="191"/>
      <c r="D25" s="191"/>
      <c r="E25" s="191"/>
      <c r="F25" s="191"/>
      <c r="G25" s="191"/>
      <c r="H25" s="191"/>
      <c r="I25" s="191"/>
      <c r="J25" s="192"/>
      <c r="K25" s="197"/>
      <c r="L25" s="197"/>
      <c r="M25" s="163"/>
      <c r="N25" s="163"/>
      <c r="O25" s="163"/>
      <c r="P25" s="163"/>
      <c r="Q25" s="163"/>
      <c r="R25" s="163"/>
      <c r="S25" s="143"/>
      <c r="T25" s="143"/>
      <c r="U25" s="143"/>
      <c r="V25" s="143"/>
      <c r="W25" s="189"/>
      <c r="X25" s="114"/>
      <c r="Y25" s="114"/>
      <c r="Z25" s="115"/>
      <c r="AF25" s="75">
        <f>IF($AC$7=$AI$6,ROUND((M25*Q25),0),IF($AC$7=$AI$7,ROUNDDOWN((M25*Q25),0),IF($AC$7=$AI$8,ROUNDUP((M25*Q25),0),"")))</f>
        <v>0</v>
      </c>
    </row>
    <row r="26" spans="1:38" ht="18.75" customHeight="1" collapsed="1">
      <c r="A26" s="56"/>
      <c r="B26" s="56"/>
      <c r="C26" s="56"/>
      <c r="D26" s="56"/>
      <c r="E26" s="56"/>
      <c r="F26" s="56"/>
      <c r="G26" s="56"/>
      <c r="H26" s="56"/>
      <c r="I26" s="56"/>
      <c r="J26" s="56"/>
      <c r="K26" s="47"/>
      <c r="L26" s="47"/>
      <c r="M26" s="47"/>
      <c r="N26" s="47"/>
      <c r="O26" s="47"/>
      <c r="P26" s="47"/>
      <c r="Q26" s="155" t="s">
        <v>30</v>
      </c>
      <c r="R26" s="156"/>
      <c r="S26" s="198">
        <v>153000</v>
      </c>
      <c r="T26" s="175"/>
      <c r="U26" s="175"/>
      <c r="V26" s="199"/>
      <c r="W26" s="47"/>
      <c r="X26" s="47"/>
      <c r="Y26" s="47"/>
      <c r="Z26" s="47"/>
    </row>
    <row r="27" spans="1:38" ht="9" customHeight="1" thickBot="1">
      <c r="M27" s="47"/>
      <c r="S27" s="200"/>
      <c r="T27" s="200"/>
      <c r="U27" s="200"/>
      <c r="V27" s="200"/>
    </row>
    <row r="28" spans="1:38" ht="18.75" customHeight="1" thickBot="1">
      <c r="A28" s="154" t="s">
        <v>64</v>
      </c>
      <c r="B28" s="154"/>
      <c r="C28" s="154"/>
      <c r="D28" s="154"/>
      <c r="E28" s="154"/>
      <c r="F28" s="154"/>
      <c r="G28" s="154"/>
      <c r="H28" s="154"/>
      <c r="I28" s="154"/>
      <c r="J28" s="154"/>
      <c r="K28" s="154"/>
      <c r="L28" s="57"/>
      <c r="M28" s="167" t="s">
        <v>63</v>
      </c>
      <c r="N28" s="157"/>
      <c r="O28" s="157" t="s">
        <v>62</v>
      </c>
      <c r="P28" s="157"/>
      <c r="Q28" s="157"/>
      <c r="R28" s="157"/>
      <c r="S28" s="157" t="s">
        <v>61</v>
      </c>
      <c r="T28" s="157"/>
      <c r="U28" s="157"/>
      <c r="V28" s="157"/>
      <c r="W28" s="157" t="s">
        <v>31</v>
      </c>
      <c r="X28" s="157"/>
      <c r="Y28" s="157"/>
      <c r="Z28" s="158"/>
      <c r="AF28" s="54" t="s">
        <v>15</v>
      </c>
      <c r="AG28" s="54" t="s">
        <v>69</v>
      </c>
      <c r="AH28" s="54" t="s">
        <v>70</v>
      </c>
      <c r="AI28" s="54" t="s">
        <v>71</v>
      </c>
      <c r="AJ28" s="54" t="s">
        <v>73</v>
      </c>
      <c r="AK28" s="54" t="s">
        <v>74</v>
      </c>
      <c r="AL28" s="54" t="s">
        <v>75</v>
      </c>
    </row>
    <row r="29" spans="1:38" ht="18.75" customHeight="1">
      <c r="A29" s="154" t="s">
        <v>65</v>
      </c>
      <c r="B29" s="154"/>
      <c r="C29" s="154"/>
      <c r="D29" s="154"/>
      <c r="E29" s="154" t="s">
        <v>66</v>
      </c>
      <c r="F29" s="154"/>
      <c r="G29" s="154"/>
      <c r="H29" s="154" t="s">
        <v>67</v>
      </c>
      <c r="I29" s="154"/>
      <c r="J29" s="154"/>
      <c r="K29" s="154"/>
      <c r="L29" s="57"/>
      <c r="M29" s="159">
        <v>0.1</v>
      </c>
      <c r="N29" s="160"/>
      <c r="O29" s="164">
        <v>110000</v>
      </c>
      <c r="P29" s="164"/>
      <c r="Q29" s="164"/>
      <c r="R29" s="164"/>
      <c r="S29" s="164">
        <v>100000</v>
      </c>
      <c r="T29" s="164"/>
      <c r="U29" s="164"/>
      <c r="V29" s="164"/>
      <c r="W29" s="164">
        <v>10000</v>
      </c>
      <c r="X29" s="164"/>
      <c r="Y29" s="164"/>
      <c r="Z29" s="165"/>
      <c r="AF29" s="71" t="e">
        <f>SUM(AG29:AL29)</f>
        <v>#REF!</v>
      </c>
      <c r="AG29" s="71">
        <f>SUMIF($K$12:$L$25,$M$29,$S$12:$V$25)</f>
        <v>100000</v>
      </c>
      <c r="AH29" s="71" t="e">
        <f>SUMIF(#REF!,$M$29,#REF!)</f>
        <v>#REF!</v>
      </c>
      <c r="AI29" s="71" t="e">
        <f>SUMIF(#REF!,$M$29,#REF!)</f>
        <v>#REF!</v>
      </c>
      <c r="AJ29" s="71" t="e">
        <f>SUMIF(#REF!,$M$29,#REF!)</f>
        <v>#REF!</v>
      </c>
      <c r="AK29" s="71" t="e">
        <f>SUMIF(#REF!,$M$29,#REF!)</f>
        <v>#REF!</v>
      </c>
      <c r="AL29" s="71" t="e">
        <f>SUMIF(#REF!,$M$29,#REF!)</f>
        <v>#REF!</v>
      </c>
    </row>
    <row r="30" spans="1:38" ht="18.75" customHeight="1">
      <c r="A30" s="154"/>
      <c r="B30" s="154"/>
      <c r="C30" s="154"/>
      <c r="D30" s="154"/>
      <c r="E30" s="154"/>
      <c r="F30" s="154"/>
      <c r="G30" s="154"/>
      <c r="H30" s="154"/>
      <c r="I30" s="154"/>
      <c r="J30" s="154"/>
      <c r="K30" s="154"/>
      <c r="L30" s="57"/>
      <c r="M30" s="161" t="s">
        <v>56</v>
      </c>
      <c r="N30" s="160"/>
      <c r="O30" s="164">
        <v>54000</v>
      </c>
      <c r="P30" s="164"/>
      <c r="Q30" s="164"/>
      <c r="R30" s="164"/>
      <c r="S30" s="164">
        <v>50000</v>
      </c>
      <c r="T30" s="164"/>
      <c r="U30" s="164"/>
      <c r="V30" s="164"/>
      <c r="W30" s="164">
        <v>4000</v>
      </c>
      <c r="X30" s="164"/>
      <c r="Y30" s="164"/>
      <c r="Z30" s="165"/>
      <c r="AF30" s="71" t="e">
        <f>SUM(AG30:AL30)</f>
        <v>#REF!</v>
      </c>
      <c r="AG30" s="71">
        <f>SUMIF($K$12:$L$25,$M$30,$S$12:$V$25)</f>
        <v>50000</v>
      </c>
      <c r="AH30" s="71" t="e">
        <f>SUMIF(#REF!,$M$30,#REF!)</f>
        <v>#REF!</v>
      </c>
      <c r="AI30" s="71" t="e">
        <f>SUMIF(#REF!,$M$30,#REF!)</f>
        <v>#REF!</v>
      </c>
      <c r="AJ30" s="71" t="e">
        <f>SUMIF(#REF!,$M$30,#REF!)</f>
        <v>#REF!</v>
      </c>
      <c r="AK30" s="71" t="e">
        <f>SUMIF(#REF!,$M$30,#REF!)</f>
        <v>#REF!</v>
      </c>
      <c r="AL30" s="71" t="e">
        <f>SUMIF(#REF!,$M$30,#REF!)</f>
        <v>#REF!</v>
      </c>
    </row>
    <row r="31" spans="1:38" ht="18.75" customHeight="1" thickBot="1">
      <c r="A31" s="154"/>
      <c r="B31" s="154"/>
      <c r="C31" s="154"/>
      <c r="D31" s="154"/>
      <c r="E31" s="154"/>
      <c r="F31" s="154"/>
      <c r="G31" s="154"/>
      <c r="H31" s="154"/>
      <c r="I31" s="154"/>
      <c r="J31" s="154"/>
      <c r="K31" s="154"/>
      <c r="L31" s="57"/>
      <c r="M31" s="162" t="s">
        <v>37</v>
      </c>
      <c r="N31" s="163"/>
      <c r="O31" s="143">
        <v>3000</v>
      </c>
      <c r="P31" s="143"/>
      <c r="Q31" s="143"/>
      <c r="R31" s="143"/>
      <c r="S31" s="143">
        <v>3000</v>
      </c>
      <c r="T31" s="143"/>
      <c r="U31" s="143"/>
      <c r="V31" s="143"/>
      <c r="W31" s="143">
        <v>0</v>
      </c>
      <c r="X31" s="143"/>
      <c r="Y31" s="143"/>
      <c r="Z31" s="166"/>
      <c r="AF31" s="72" t="e">
        <f>SUM(AG31:AL31)</f>
        <v>#REF!</v>
      </c>
      <c r="AG31" s="72">
        <f>SUMIF($K$12:$L$25,"非課税",$S$12:$V$25)+SUMIF($K$12:$L$25,"不課税",$S$12:$V$25)</f>
        <v>3000</v>
      </c>
      <c r="AH31" s="72" t="e">
        <f>SUMIF(#REF!,"非課税",#REF!)+SUMIF(#REF!,"不課税",#REF!)</f>
        <v>#REF!</v>
      </c>
      <c r="AI31" s="72" t="e">
        <f>SUMIF(#REF!,"非課税",#REF!)+SUMIF(#REF!,"不課税",#REF!)</f>
        <v>#REF!</v>
      </c>
      <c r="AJ31" s="72" t="e">
        <f>SUMIF(#REF!,"非課税",#REF!)+SUMIF(#REF!,"不課税",#REF!)</f>
        <v>#REF!</v>
      </c>
      <c r="AK31" s="72" t="e">
        <f>SUMIF($K$33:$L$995,"非課税",#REF!)+SUMIF(#REF!,"不課税",#REF!)</f>
        <v>#REF!</v>
      </c>
      <c r="AL31" s="72" t="e">
        <f>SUMIF(#REF!,"非課税",#REF!)+SUMIF(#REF!,"不課税",#REF!)</f>
        <v>#REF!</v>
      </c>
    </row>
    <row r="32" spans="1:38" ht="18.75" customHeight="1" thickBot="1">
      <c r="A32" s="154"/>
      <c r="B32" s="154"/>
      <c r="C32" s="154"/>
      <c r="D32" s="154"/>
      <c r="E32" s="154"/>
      <c r="F32" s="154"/>
      <c r="G32" s="154"/>
      <c r="H32" s="154"/>
      <c r="I32" s="154"/>
      <c r="J32" s="154"/>
      <c r="K32" s="154"/>
      <c r="M32" s="152" t="s">
        <v>15</v>
      </c>
      <c r="N32" s="153"/>
      <c r="O32" s="168">
        <v>167000</v>
      </c>
      <c r="P32" s="169"/>
      <c r="Q32" s="169"/>
      <c r="R32" s="169"/>
      <c r="S32" s="170">
        <v>153000</v>
      </c>
      <c r="T32" s="170"/>
      <c r="U32" s="170"/>
      <c r="V32" s="170"/>
      <c r="W32" s="170">
        <v>14000</v>
      </c>
      <c r="X32" s="170"/>
      <c r="Y32" s="170"/>
      <c r="Z32" s="171"/>
      <c r="AB32" s="4"/>
    </row>
  </sheetData>
  <sheetProtection formatCells="0" selectLockedCells="1" selectUnlockedCells="1"/>
  <mergeCells count="151">
    <mergeCell ref="A1:Z1"/>
    <mergeCell ref="A7:C7"/>
    <mergeCell ref="D7:G7"/>
    <mergeCell ref="S7:Z7"/>
    <mergeCell ref="A8:C9"/>
    <mergeCell ref="D8:N9"/>
    <mergeCell ref="S8:X8"/>
    <mergeCell ref="S9:Z9"/>
    <mergeCell ref="A3:Z3"/>
    <mergeCell ref="S4:U4"/>
    <mergeCell ref="A5:C5"/>
    <mergeCell ref="D5:N5"/>
    <mergeCell ref="S5:T5"/>
    <mergeCell ref="A6:C6"/>
    <mergeCell ref="D6:G6"/>
    <mergeCell ref="S6:Z6"/>
    <mergeCell ref="W13:Z13"/>
    <mergeCell ref="A14:J14"/>
    <mergeCell ref="K14:L14"/>
    <mergeCell ref="M14:N14"/>
    <mergeCell ref="O14:P14"/>
    <mergeCell ref="Q14:R14"/>
    <mergeCell ref="S14:V14"/>
    <mergeCell ref="W14:Z14"/>
    <mergeCell ref="A13:J13"/>
    <mergeCell ref="K13:L13"/>
    <mergeCell ref="M13:N13"/>
    <mergeCell ref="O13:P13"/>
    <mergeCell ref="Q13:R13"/>
    <mergeCell ref="S13:V13"/>
    <mergeCell ref="W11:Z11"/>
    <mergeCell ref="A12:J12"/>
    <mergeCell ref="K12:L12"/>
    <mergeCell ref="M12:N12"/>
    <mergeCell ref="O12:P12"/>
    <mergeCell ref="Q12:R12"/>
    <mergeCell ref="S12:V12"/>
    <mergeCell ref="W12:Z12"/>
    <mergeCell ref="A11:J11"/>
    <mergeCell ref="K11:L11"/>
    <mergeCell ref="M11:N11"/>
    <mergeCell ref="O11:P11"/>
    <mergeCell ref="Q11:R11"/>
    <mergeCell ref="S11:V11"/>
    <mergeCell ref="W17:Z17"/>
    <mergeCell ref="A18:J18"/>
    <mergeCell ref="K18:L18"/>
    <mergeCell ref="M18:N18"/>
    <mergeCell ref="O18:P18"/>
    <mergeCell ref="Q18:R18"/>
    <mergeCell ref="S18:V18"/>
    <mergeCell ref="W18:Z18"/>
    <mergeCell ref="A17:J17"/>
    <mergeCell ref="K17:L17"/>
    <mergeCell ref="M17:N17"/>
    <mergeCell ref="O17:P17"/>
    <mergeCell ref="Q17:R17"/>
    <mergeCell ref="S17:V17"/>
    <mergeCell ref="W15:Z15"/>
    <mergeCell ref="A16:J16"/>
    <mergeCell ref="K16:L16"/>
    <mergeCell ref="M16:N16"/>
    <mergeCell ref="O16:P16"/>
    <mergeCell ref="Q16:R16"/>
    <mergeCell ref="S16:V16"/>
    <mergeCell ref="W16:Z16"/>
    <mergeCell ref="A15:J15"/>
    <mergeCell ref="K15:L15"/>
    <mergeCell ref="M15:N15"/>
    <mergeCell ref="O15:P15"/>
    <mergeCell ref="Q15:R15"/>
    <mergeCell ref="S15:V15"/>
    <mergeCell ref="W21:Z21"/>
    <mergeCell ref="A22:J22"/>
    <mergeCell ref="K22:L22"/>
    <mergeCell ref="M22:N22"/>
    <mergeCell ref="O22:P22"/>
    <mergeCell ref="Q22:R22"/>
    <mergeCell ref="S22:V22"/>
    <mergeCell ref="W22:Z22"/>
    <mergeCell ref="A21:J21"/>
    <mergeCell ref="K21:L21"/>
    <mergeCell ref="M21:N21"/>
    <mergeCell ref="O21:P21"/>
    <mergeCell ref="Q21:R21"/>
    <mergeCell ref="S21:V21"/>
    <mergeCell ref="W19:Z19"/>
    <mergeCell ref="A20:J20"/>
    <mergeCell ref="K20:L20"/>
    <mergeCell ref="M20:N20"/>
    <mergeCell ref="O20:P20"/>
    <mergeCell ref="Q20:R20"/>
    <mergeCell ref="S20:V20"/>
    <mergeCell ref="W20:Z20"/>
    <mergeCell ref="A19:J19"/>
    <mergeCell ref="K19:L19"/>
    <mergeCell ref="M19:N19"/>
    <mergeCell ref="O19:P19"/>
    <mergeCell ref="Q19:R19"/>
    <mergeCell ref="S19:V19"/>
    <mergeCell ref="W25:Z25"/>
    <mergeCell ref="Q26:R26"/>
    <mergeCell ref="S26:V26"/>
    <mergeCell ref="S27:V27"/>
    <mergeCell ref="A28:K28"/>
    <mergeCell ref="M28:N28"/>
    <mergeCell ref="O28:R28"/>
    <mergeCell ref="S28:V28"/>
    <mergeCell ref="W28:Z28"/>
    <mergeCell ref="A25:J25"/>
    <mergeCell ref="K25:L25"/>
    <mergeCell ref="M25:N25"/>
    <mergeCell ref="O25:P25"/>
    <mergeCell ref="Q25:R25"/>
    <mergeCell ref="S25:V25"/>
    <mergeCell ref="W23:Z23"/>
    <mergeCell ref="A24:J24"/>
    <mergeCell ref="K24:L24"/>
    <mergeCell ref="M24:N24"/>
    <mergeCell ref="O24:P24"/>
    <mergeCell ref="Q24:R24"/>
    <mergeCell ref="S24:V24"/>
    <mergeCell ref="W24:Z24"/>
    <mergeCell ref="A23:J23"/>
    <mergeCell ref="K23:L23"/>
    <mergeCell ref="M23:N23"/>
    <mergeCell ref="O23:P23"/>
    <mergeCell ref="Q23:R23"/>
    <mergeCell ref="S23:V23"/>
    <mergeCell ref="S31:V31"/>
    <mergeCell ref="W31:Z31"/>
    <mergeCell ref="M32:N32"/>
    <mergeCell ref="O32:R32"/>
    <mergeCell ref="S32:V32"/>
    <mergeCell ref="W32:Z32"/>
    <mergeCell ref="W29:Z29"/>
    <mergeCell ref="A30:D32"/>
    <mergeCell ref="E30:G32"/>
    <mergeCell ref="H30:K32"/>
    <mergeCell ref="M30:N30"/>
    <mergeCell ref="O30:R30"/>
    <mergeCell ref="S30:V30"/>
    <mergeCell ref="W30:Z30"/>
    <mergeCell ref="M31:N31"/>
    <mergeCell ref="O31:R31"/>
    <mergeCell ref="A29:D29"/>
    <mergeCell ref="E29:G29"/>
    <mergeCell ref="H29:K29"/>
    <mergeCell ref="M29:N29"/>
    <mergeCell ref="O29:R29"/>
    <mergeCell ref="S29:V29"/>
  </mergeCells>
  <phoneticPr fontId="1"/>
  <conditionalFormatting sqref="M12:N25">
    <cfRule type="expression" dxfId="0" priority="6">
      <formula>MOD($M12,1)=0</formula>
    </cfRule>
  </conditionalFormatting>
  <dataValidations count="4">
    <dataValidation imeMode="off" allowBlank="1" showInputMessage="1" showErrorMessage="1" sqref="Q13:R24 M13:N24" xr:uid="{02D4917F-65A5-48B0-A533-2D36845B0ACA}"/>
    <dataValidation type="list" allowBlank="1" sqref="AC4" xr:uid="{D8C159DE-A02A-47EA-9A9E-32AFB6FC4525}">
      <formula1>$AF$4:$AF$8</formula1>
    </dataValidation>
    <dataValidation type="list" allowBlank="1" showInputMessage="1" showErrorMessage="1" error="消費税の端数処理方法をリストより選択ください" sqref="AC7" xr:uid="{5C92932C-C9B7-4C28-92B2-BFE3667F3BCC}">
      <formula1>$AI$6:$AI$9</formula1>
    </dataValidation>
    <dataValidation type="list" allowBlank="1" showInputMessage="1" showErrorMessage="1" sqref="K12:L24" xr:uid="{877EF9BB-AD6E-49B4-920F-7B3982C2F31D}">
      <formula1>$AH$6:$AH$9</formula1>
    </dataValidation>
  </dataValidations>
  <printOptions horizontalCentered="1"/>
  <pageMargins left="0.51181102362204722" right="0.31496062992125984" top="0.74803149606299213" bottom="0.15748031496062992" header="0.31496062992125984" footer="7.874015748031496E-2"/>
  <pageSetup paperSize="9" scale="63" orientation="landscape" r:id="rId1"/>
  <headerFooter>
    <oddHeader>&amp;L&amp;24(Ａ)請求書記入例(複数税率)</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総括表</vt:lpstr>
      <vt:lpstr>請求書(A)</vt:lpstr>
      <vt:lpstr>例(総括表)</vt:lpstr>
      <vt:lpstr>例(A)税率一つ</vt:lpstr>
      <vt:lpstr>例(A)税率複数</vt:lpstr>
      <vt:lpstr>'請求書(A)'!Print_Area</vt:lpstr>
      <vt:lpstr>総括表!Print_Area</vt:lpstr>
      <vt:lpstr>'例(A)税率一つ'!Print_Area</vt:lpstr>
      <vt:lpstr>'例(A)税率複数'!Print_Area</vt:lpstr>
      <vt:lpstr>'例(総括表)'!Print_Area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総務部千葉</dc:creator>
  <cp:lastModifiedBy>総務部千葉</cp:lastModifiedBy>
  <cp:lastPrinted>2023-12-06T06:18:03Z</cp:lastPrinted>
  <dcterms:created xsi:type="dcterms:W3CDTF">2023-11-01T06:24:34Z</dcterms:created>
  <dcterms:modified xsi:type="dcterms:W3CDTF">2024-01-09T02:27:10Z</dcterms:modified>
</cp:coreProperties>
</file>